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ry\Documents\Documents\$Projects\Screenplays\MissingTrio\Resources\"/>
    </mc:Choice>
  </mc:AlternateContent>
  <xr:revisionPtr revIDLastSave="0" documentId="8_{2544BFFD-43DD-449F-9C7A-F1948384461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Comparison" sheetId="1" r:id="rId1"/>
    <sheet name="Micro" sheetId="2" r:id="rId2"/>
    <sheet name="Ultra-low" sheetId="3" r:id="rId3"/>
    <sheet name="Low" sheetId="4" r:id="rId4"/>
    <sheet name="Production compa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3" i="5" l="1"/>
  <c r="E18" i="1" s="1"/>
  <c r="E119" i="5"/>
  <c r="E118" i="5"/>
  <c r="E117" i="5"/>
  <c r="E116" i="5"/>
  <c r="E115" i="5"/>
  <c r="E114" i="5"/>
  <c r="E120" i="5" s="1"/>
  <c r="E16" i="1" s="1"/>
  <c r="E110" i="5"/>
  <c r="E109" i="5"/>
  <c r="E108" i="5"/>
  <c r="E107" i="5"/>
  <c r="E106" i="5"/>
  <c r="E111" i="5" s="1"/>
  <c r="E15" i="1" s="1"/>
  <c r="E105" i="5"/>
  <c r="E104" i="5"/>
  <c r="E103" i="5"/>
  <c r="E99" i="5"/>
  <c r="E98" i="5"/>
  <c r="E97" i="5"/>
  <c r="E96" i="5"/>
  <c r="E95" i="5"/>
  <c r="E94" i="5"/>
  <c r="E100" i="5" s="1"/>
  <c r="E14" i="1" s="1"/>
  <c r="E90" i="5"/>
  <c r="E89" i="5"/>
  <c r="E91" i="5" s="1"/>
  <c r="E13" i="1" s="1"/>
  <c r="E88" i="5"/>
  <c r="E87" i="5"/>
  <c r="E86" i="5"/>
  <c r="E85" i="5"/>
  <c r="E81" i="5"/>
  <c r="E80" i="5"/>
  <c r="E79" i="5"/>
  <c r="E78" i="5"/>
  <c r="E77" i="5"/>
  <c r="E82" i="5" s="1"/>
  <c r="E12" i="1" s="1"/>
  <c r="E73" i="5"/>
  <c r="E72" i="5"/>
  <c r="E71" i="5"/>
  <c r="E70" i="5"/>
  <c r="E69" i="5"/>
  <c r="E68" i="5"/>
  <c r="E67" i="5"/>
  <c r="E66" i="5"/>
  <c r="E74" i="5" s="1"/>
  <c r="E11" i="1" s="1"/>
  <c r="E65" i="5"/>
  <c r="E64" i="5"/>
  <c r="E60" i="5"/>
  <c r="E59" i="5"/>
  <c r="E58" i="5"/>
  <c r="E57" i="5"/>
  <c r="E56" i="5"/>
  <c r="E61" i="5" s="1"/>
  <c r="E10" i="1" s="1"/>
  <c r="E52" i="5"/>
  <c r="E51" i="5"/>
  <c r="E50" i="5"/>
  <c r="E49" i="5"/>
  <c r="E53" i="5" s="1"/>
  <c r="E9" i="1" s="1"/>
  <c r="E48" i="5"/>
  <c r="E47" i="5"/>
  <c r="E46" i="5"/>
  <c r="E45" i="5"/>
  <c r="E44" i="5"/>
  <c r="E40" i="5"/>
  <c r="E39" i="5"/>
  <c r="E38" i="5"/>
  <c r="E37" i="5"/>
  <c r="E36" i="5"/>
  <c r="E35" i="5"/>
  <c r="E34" i="5"/>
  <c r="E33" i="5"/>
  <c r="E32" i="5"/>
  <c r="E31" i="5"/>
  <c r="E30" i="5"/>
  <c r="E29" i="5"/>
  <c r="E41" i="5" s="1"/>
  <c r="E8" i="1" s="1"/>
  <c r="E26" i="5"/>
  <c r="E7" i="1" s="1"/>
  <c r="E25" i="5"/>
  <c r="E24" i="5"/>
  <c r="E23" i="5"/>
  <c r="E22" i="5"/>
  <c r="E21" i="5"/>
  <c r="E20" i="5"/>
  <c r="E19" i="5"/>
  <c r="E18" i="5"/>
  <c r="E14" i="5"/>
  <c r="E13" i="5"/>
  <c r="E12" i="5"/>
  <c r="E11" i="5"/>
  <c r="E15" i="5" s="1"/>
  <c r="E10" i="5"/>
  <c r="E9" i="5"/>
  <c r="E123" i="4"/>
  <c r="D18" i="1" s="1"/>
  <c r="E119" i="4"/>
  <c r="E118" i="4"/>
  <c r="E117" i="4"/>
  <c r="E116" i="4"/>
  <c r="E115" i="4"/>
  <c r="E114" i="4"/>
  <c r="E120" i="4" s="1"/>
  <c r="D16" i="1" s="1"/>
  <c r="E110" i="4"/>
  <c r="E109" i="4"/>
  <c r="E108" i="4"/>
  <c r="E111" i="4" s="1"/>
  <c r="D15" i="1" s="1"/>
  <c r="E107" i="4"/>
  <c r="E106" i="4"/>
  <c r="E105" i="4"/>
  <c r="E104" i="4"/>
  <c r="E103" i="4"/>
  <c r="E99" i="4"/>
  <c r="E98" i="4"/>
  <c r="E97" i="4"/>
  <c r="E96" i="4"/>
  <c r="E95" i="4"/>
  <c r="E94" i="4"/>
  <c r="E100" i="4" s="1"/>
  <c r="D14" i="1" s="1"/>
  <c r="E91" i="4"/>
  <c r="D13" i="1" s="1"/>
  <c r="E90" i="4"/>
  <c r="E89" i="4"/>
  <c r="E88" i="4"/>
  <c r="E87" i="4"/>
  <c r="E86" i="4"/>
  <c r="E85" i="4"/>
  <c r="E81" i="4"/>
  <c r="E80" i="4"/>
  <c r="E79" i="4"/>
  <c r="E78" i="4"/>
  <c r="E77" i="4"/>
  <c r="E82" i="4" s="1"/>
  <c r="D12" i="1" s="1"/>
  <c r="E73" i="4"/>
  <c r="E72" i="4"/>
  <c r="E71" i="4"/>
  <c r="E70" i="4"/>
  <c r="E69" i="4"/>
  <c r="E68" i="4"/>
  <c r="E74" i="4" s="1"/>
  <c r="D11" i="1" s="1"/>
  <c r="E67" i="4"/>
  <c r="E66" i="4"/>
  <c r="E65" i="4"/>
  <c r="E64" i="4"/>
  <c r="E60" i="4"/>
  <c r="E59" i="4"/>
  <c r="E58" i="4"/>
  <c r="E57" i="4"/>
  <c r="E56" i="4"/>
  <c r="E61" i="4" s="1"/>
  <c r="D10" i="1" s="1"/>
  <c r="E52" i="4"/>
  <c r="E51" i="4"/>
  <c r="E53" i="4" s="1"/>
  <c r="D9" i="1" s="1"/>
  <c r="E50" i="4"/>
  <c r="E49" i="4"/>
  <c r="E48" i="4"/>
  <c r="E47" i="4"/>
  <c r="E46" i="4"/>
  <c r="E45" i="4"/>
  <c r="E44" i="4"/>
  <c r="E40" i="4"/>
  <c r="E39" i="4"/>
  <c r="E38" i="4"/>
  <c r="E37" i="4"/>
  <c r="E36" i="4"/>
  <c r="E35" i="4"/>
  <c r="E34" i="4"/>
  <c r="E33" i="4"/>
  <c r="E32" i="4"/>
  <c r="E31" i="4"/>
  <c r="E30" i="4"/>
  <c r="E41" i="4" s="1"/>
  <c r="D8" i="1" s="1"/>
  <c r="E29" i="4"/>
  <c r="E25" i="4"/>
  <c r="E24" i="4"/>
  <c r="E23" i="4"/>
  <c r="E22" i="4"/>
  <c r="E21" i="4"/>
  <c r="E20" i="4"/>
  <c r="E19" i="4"/>
  <c r="E18" i="4"/>
  <c r="E26" i="4" s="1"/>
  <c r="D7" i="1" s="1"/>
  <c r="E14" i="4"/>
  <c r="E13" i="4"/>
  <c r="E15" i="4" s="1"/>
  <c r="E12" i="4"/>
  <c r="E11" i="4"/>
  <c r="E10" i="4"/>
  <c r="E9" i="4"/>
  <c r="E123" i="3"/>
  <c r="C18" i="1" s="1"/>
  <c r="E119" i="3"/>
  <c r="E118" i="3"/>
  <c r="E117" i="3"/>
  <c r="E116" i="3"/>
  <c r="E115" i="3"/>
  <c r="E114" i="3"/>
  <c r="E120" i="3" s="1"/>
  <c r="C16" i="1" s="1"/>
  <c r="E110" i="3"/>
  <c r="E111" i="3" s="1"/>
  <c r="C15" i="1" s="1"/>
  <c r="E109" i="3"/>
  <c r="E108" i="3"/>
  <c r="E107" i="3"/>
  <c r="E106" i="3"/>
  <c r="E105" i="3"/>
  <c r="E104" i="3"/>
  <c r="E103" i="3"/>
  <c r="E99" i="3"/>
  <c r="E98" i="3"/>
  <c r="E97" i="3"/>
  <c r="E96" i="3"/>
  <c r="E95" i="3"/>
  <c r="E100" i="3" s="1"/>
  <c r="C14" i="1" s="1"/>
  <c r="E94" i="3"/>
  <c r="E90" i="3"/>
  <c r="E89" i="3"/>
  <c r="E88" i="3"/>
  <c r="E87" i="3"/>
  <c r="E86" i="3"/>
  <c r="E85" i="3"/>
  <c r="E91" i="3" s="1"/>
  <c r="C13" i="1" s="1"/>
  <c r="E81" i="3"/>
  <c r="E80" i="3"/>
  <c r="E79" i="3"/>
  <c r="E78" i="3"/>
  <c r="E77" i="3"/>
  <c r="E82" i="3" s="1"/>
  <c r="C12" i="1" s="1"/>
  <c r="E73" i="3"/>
  <c r="E72" i="3"/>
  <c r="E71" i="3"/>
  <c r="E70" i="3"/>
  <c r="E74" i="3" s="1"/>
  <c r="C11" i="1" s="1"/>
  <c r="E69" i="3"/>
  <c r="E68" i="3"/>
  <c r="E67" i="3"/>
  <c r="E66" i="3"/>
  <c r="E65" i="3"/>
  <c r="E64" i="3"/>
  <c r="E60" i="3"/>
  <c r="E59" i="3"/>
  <c r="E58" i="3"/>
  <c r="E57" i="3"/>
  <c r="E56" i="3"/>
  <c r="E61" i="3" s="1"/>
  <c r="C10" i="1" s="1"/>
  <c r="E53" i="3"/>
  <c r="C9" i="1" s="1"/>
  <c r="E52" i="3"/>
  <c r="E51" i="3"/>
  <c r="E50" i="3"/>
  <c r="E49" i="3"/>
  <c r="E48" i="3"/>
  <c r="E47" i="3"/>
  <c r="E46" i="3"/>
  <c r="E45" i="3"/>
  <c r="E44" i="3"/>
  <c r="E40" i="3"/>
  <c r="E39" i="3"/>
  <c r="E38" i="3"/>
  <c r="E37" i="3"/>
  <c r="E36" i="3"/>
  <c r="E35" i="3"/>
  <c r="E34" i="3"/>
  <c r="E33" i="3"/>
  <c r="E32" i="3"/>
  <c r="E41" i="3" s="1"/>
  <c r="C8" i="1" s="1"/>
  <c r="E31" i="3"/>
  <c r="E30" i="3"/>
  <c r="E29" i="3"/>
  <c r="E25" i="3"/>
  <c r="E24" i="3"/>
  <c r="E23" i="3"/>
  <c r="E22" i="3"/>
  <c r="E21" i="3"/>
  <c r="E20" i="3"/>
  <c r="E19" i="3"/>
  <c r="E18" i="3"/>
  <c r="E26" i="3" s="1"/>
  <c r="C7" i="1" s="1"/>
  <c r="E15" i="3"/>
  <c r="E14" i="3"/>
  <c r="E13" i="3"/>
  <c r="E12" i="3"/>
  <c r="E11" i="3"/>
  <c r="E10" i="3"/>
  <c r="E9" i="3"/>
  <c r="E123" i="2"/>
  <c r="B18" i="1" s="1"/>
  <c r="E119" i="2"/>
  <c r="E118" i="2"/>
  <c r="E117" i="2"/>
  <c r="E116" i="2"/>
  <c r="E115" i="2"/>
  <c r="E114" i="2"/>
  <c r="E120" i="2" s="1"/>
  <c r="B16" i="1" s="1"/>
  <c r="E110" i="2"/>
  <c r="E109" i="2"/>
  <c r="E108" i="2"/>
  <c r="E107" i="2"/>
  <c r="E106" i="2"/>
  <c r="E105" i="2"/>
  <c r="E104" i="2"/>
  <c r="E103" i="2"/>
  <c r="E111" i="2" s="1"/>
  <c r="B15" i="1" s="1"/>
  <c r="E99" i="2"/>
  <c r="E98" i="2"/>
  <c r="E97" i="2"/>
  <c r="E100" i="2" s="1"/>
  <c r="B14" i="1" s="1"/>
  <c r="E96" i="2"/>
  <c r="E95" i="2"/>
  <c r="E94" i="2"/>
  <c r="E90" i="2"/>
  <c r="E89" i="2"/>
  <c r="E88" i="2"/>
  <c r="E87" i="2"/>
  <c r="E86" i="2"/>
  <c r="E85" i="2"/>
  <c r="E91" i="2" s="1"/>
  <c r="B13" i="1" s="1"/>
  <c r="E81" i="2"/>
  <c r="E80" i="2"/>
  <c r="E79" i="2"/>
  <c r="E78" i="2"/>
  <c r="E77" i="2"/>
  <c r="E82" i="2" s="1"/>
  <c r="B12" i="1" s="1"/>
  <c r="E73" i="2"/>
  <c r="E72" i="2"/>
  <c r="E74" i="2" s="1"/>
  <c r="B11" i="1" s="1"/>
  <c r="E71" i="2"/>
  <c r="E70" i="2"/>
  <c r="E69" i="2"/>
  <c r="E68" i="2"/>
  <c r="E67" i="2"/>
  <c r="E66" i="2"/>
  <c r="E65" i="2"/>
  <c r="E64" i="2"/>
  <c r="E60" i="2"/>
  <c r="E59" i="2"/>
  <c r="E58" i="2"/>
  <c r="E57" i="2"/>
  <c r="E61" i="2" s="1"/>
  <c r="B10" i="1" s="1"/>
  <c r="E56" i="2"/>
  <c r="E52" i="2"/>
  <c r="E51" i="2"/>
  <c r="E50" i="2"/>
  <c r="E49" i="2"/>
  <c r="E48" i="2"/>
  <c r="E47" i="2"/>
  <c r="E46" i="2"/>
  <c r="E45" i="2"/>
  <c r="E44" i="2"/>
  <c r="E53" i="2" s="1"/>
  <c r="B9" i="1" s="1"/>
  <c r="E40" i="2"/>
  <c r="E39" i="2"/>
  <c r="E38" i="2"/>
  <c r="E37" i="2"/>
  <c r="E36" i="2"/>
  <c r="E35" i="2"/>
  <c r="E34" i="2"/>
  <c r="E41" i="2" s="1"/>
  <c r="B8" i="1" s="1"/>
  <c r="E33" i="2"/>
  <c r="E32" i="2"/>
  <c r="E31" i="2"/>
  <c r="E30" i="2"/>
  <c r="E29" i="2"/>
  <c r="E25" i="2"/>
  <c r="E24" i="2"/>
  <c r="E23" i="2"/>
  <c r="E22" i="2"/>
  <c r="E21" i="2"/>
  <c r="E20" i="2"/>
  <c r="E19" i="2"/>
  <c r="E26" i="2" s="1"/>
  <c r="B7" i="1" s="1"/>
  <c r="E18" i="2"/>
  <c r="E14" i="2"/>
  <c r="E13" i="2"/>
  <c r="E12" i="2"/>
  <c r="E11" i="2"/>
  <c r="E10" i="2"/>
  <c r="E9" i="2"/>
  <c r="E15" i="2" s="1"/>
  <c r="E24" i="1"/>
  <c r="D24" i="1"/>
  <c r="C24" i="1"/>
  <c r="B24" i="1"/>
  <c r="C6" i="1"/>
  <c r="E124" i="3" l="1"/>
  <c r="E122" i="5"/>
  <c r="E17" i="1" s="1"/>
  <c r="E6" i="1"/>
  <c r="E122" i="2"/>
  <c r="B17" i="1" s="1"/>
  <c r="B6" i="1"/>
  <c r="E122" i="4"/>
  <c r="D17" i="1" s="1"/>
  <c r="D6" i="1"/>
  <c r="E122" i="3"/>
  <c r="C17" i="1" s="1"/>
  <c r="E125" i="3" l="1"/>
  <c r="C20" i="1" s="1"/>
  <c r="C19" i="1"/>
  <c r="E124" i="4"/>
  <c r="E124" i="2"/>
  <c r="E124" i="5"/>
  <c r="E125" i="5" l="1"/>
  <c r="E20" i="1" s="1"/>
  <c r="E126" i="5"/>
  <c r="E21" i="1" s="1"/>
  <c r="E19" i="1"/>
  <c r="E125" i="2"/>
  <c r="B20" i="1" s="1"/>
  <c r="B19" i="1"/>
  <c r="E125" i="4"/>
  <c r="D20" i="1" s="1"/>
  <c r="D19" i="1"/>
  <c r="E126" i="3"/>
  <c r="C21" i="1" l="1"/>
  <c r="E127" i="3"/>
  <c r="C22" i="1" s="1"/>
  <c r="C25" i="1" s="1"/>
  <c r="E126" i="4"/>
  <c r="D21" i="1" s="1"/>
  <c r="E126" i="2"/>
  <c r="B21" i="1" s="1"/>
  <c r="E127" i="2"/>
  <c r="B22" i="1" s="1"/>
  <c r="B25" i="1" s="1"/>
  <c r="E127" i="5"/>
  <c r="E22" i="1" s="1"/>
  <c r="E25" i="1" s="1"/>
  <c r="E127" i="4" l="1"/>
  <c r="D22" i="1" s="1"/>
  <c r="D25" i="1" s="1"/>
</calcChain>
</file>

<file path=xl/sharedStrings.xml><?xml version="1.0" encoding="utf-8"?>
<sst xmlns="http://schemas.openxmlformats.org/spreadsheetml/2006/main" count="915" uniqueCount="181">
  <si>
    <t>Missing Trio | four production budgets</t>
  </si>
  <si>
    <t>Feature screenplay. Fort Worth period story and present-day investigation. USD planning estimates.</t>
  </si>
  <si>
    <t>Budget component</t>
  </si>
  <si>
    <t>Micro</t>
  </si>
  <si>
    <t>Ultra-low</t>
  </si>
  <si>
    <t>Low</t>
  </si>
  <si>
    <t>Production company</t>
  </si>
  <si>
    <t>Development</t>
  </si>
  <si>
    <t>Cast</t>
  </si>
  <si>
    <t>Crew</t>
  </si>
  <si>
    <t>Locations</t>
  </si>
  <si>
    <t>Vehicles</t>
  </si>
  <si>
    <t>Art and props</t>
  </si>
  <si>
    <t>Wardrobe</t>
  </si>
  <si>
    <t>Equipment</t>
  </si>
  <si>
    <t>Operations</t>
  </si>
  <si>
    <t>Post</t>
  </si>
  <si>
    <t>Legal and delivery</t>
  </si>
  <si>
    <t>Payroll burden / employer costs</t>
  </si>
  <si>
    <t>Overtime / additional days reserve</t>
  </si>
  <si>
    <t>Direct production and completion</t>
  </si>
  <si>
    <t>Contingency</t>
  </si>
  <si>
    <t>Financing / funder fee</t>
  </si>
  <si>
    <t>TOTAL CASH BUDGET</t>
  </si>
  <si>
    <t>Shoot days</t>
  </si>
  <si>
    <t>Budget per shoot day</t>
  </si>
  <si>
    <t>Assumptions and estimating limits</t>
  </si>
  <si>
    <t>Planning estimates, not vendor quotes or union contract classifications. Replace amber quantities and rates after a scene breakdown, cast deal terms and vendor bids.</t>
  </si>
  <si>
    <t>Micro and ultra-low plans group storefronts, family interiors, offices and day-player roles. Both still budget cash wages, minors coordination, insurance and props.</t>
  </si>
  <si>
    <t>Main cost drivers: 1974 shopping-center control and art dressing, large ensemble, period automobiles and extras, multi-era wardrobe, and modern investigation scenes.</t>
  </si>
  <si>
    <t>Principal photography estimates: 12 / 17 / 23 / 29 days. Overtime is a separate reserve. Period and present-day scenes are block scheduled to reduce resets.</t>
  </si>
  <si>
    <t>No assumed Texas incentive, product placement revenue, in-kind donation, deferred pay, or financing recoupment offsets. Marketing beyond deliverables is excluded.</t>
  </si>
  <si>
    <t>The financing line is modeled as 3% of the final cash budget. Any agreed 5% of gross receipts is a later revenue participation, not a shoot expense.</t>
  </si>
  <si>
    <t>If SAG-AFTRA, IATSE or other collective agreements apply, reprice covered labor, fringe, benefits, minimums, overtime and residual obligations from executed terms.</t>
  </si>
  <si>
    <t>Source: attached screenplay “Pasted text(20260919-233057).txt”, titled Missing Trio. This estimate interprets scenes; it is not a locked stripboard.</t>
  </si>
  <si>
    <t>Missing Trio | Micro production budget</t>
  </si>
  <si>
    <t>USD cash estimate, editable quantities and rates</t>
  </si>
  <si>
    <t>Line item</t>
  </si>
  <si>
    <t>Unit</t>
  </si>
  <si>
    <t>Qty</t>
  </si>
  <si>
    <t>Rate</t>
  </si>
  <si>
    <t>Amount</t>
  </si>
  <si>
    <t>Basis / scope</t>
  </si>
  <si>
    <t>Scheduling target; the item quantities below are item-specific.</t>
  </si>
  <si>
    <t>DEVELOPMENT</t>
  </si>
  <si>
    <t>Screenplay rights / writer fee</t>
  </si>
  <si>
    <t>flat</t>
  </si>
  <si>
    <t>Agreement and credit negotiated separately.</t>
  </si>
  <si>
    <t>Producer development and prep</t>
  </si>
  <si>
    <t>week</t>
  </si>
  <si>
    <t>Director preparation</t>
  </si>
  <si>
    <t>Line producer / budget and schedule</t>
  </si>
  <si>
    <t>Historical and fact research adviser</t>
  </si>
  <si>
    <t>day</t>
  </si>
  <si>
    <t>Separate from production design.</t>
  </si>
  <si>
    <t>Script clearance / fact-check package</t>
  </si>
  <si>
    <t>Development subtotal</t>
  </si>
  <si>
    <t>CAST</t>
  </si>
  <si>
    <t>Rachel, Renee, Julie principal cast</t>
  </si>
  <si>
    <t>actor-day</t>
  </si>
  <si>
    <t>Three young leads; includes scheduled child work only.</t>
  </si>
  <si>
    <t>Rusty, Sandy and Tommy principal cast</t>
  </si>
  <si>
    <t>Family and investigator supporting cast</t>
  </si>
  <si>
    <t>Judy, Rayanne, Debra, Terry, Fran, detectives and others.</t>
  </si>
  <si>
    <t>Day players / one-line roles</t>
  </si>
  <si>
    <t>Several roles consolidated within scenes at lower tiers.</t>
  </si>
  <si>
    <t>Background performers, mall and search</t>
  </si>
  <si>
    <t>person-day</t>
  </si>
  <si>
    <t>Child casting, coordinator / tutor</t>
  </si>
  <si>
    <t>Schedule minors, school-day/tutoring coordination.</t>
  </si>
  <si>
    <t>Casting director and session fees</t>
  </si>
  <si>
    <t>Actor fittings / rehearsals</t>
  </si>
  <si>
    <t>Cast subtotal</t>
  </si>
  <si>
    <t>CREW</t>
  </si>
  <si>
    <t>1st AD / production manager</t>
  </si>
  <si>
    <t>Production coordinator / office</t>
  </si>
  <si>
    <t>Director of photography</t>
  </si>
  <si>
    <t>Camera assistant / DIT</t>
  </si>
  <si>
    <t>Gaffer and electric</t>
  </si>
  <si>
    <t>Grip and rigging</t>
  </si>
  <si>
    <t>Production sound / boom</t>
  </si>
  <si>
    <t>Production design / art department</t>
  </si>
  <si>
    <t>Props master and standby</t>
  </si>
  <si>
    <t>Wardrobe and hair / makeup</t>
  </si>
  <si>
    <t>Locations, security and set PAs</t>
  </si>
  <si>
    <t>Stunt / vehicle safety supervision</t>
  </si>
  <si>
    <t>Tow truck, traffic, and period vehicle moves.</t>
  </si>
  <si>
    <t>Crew subtotal</t>
  </si>
  <si>
    <t>LOCATIONS</t>
  </si>
  <si>
    <t>Period mall / store block and holding</t>
  </si>
  <si>
    <t>Dress controlled retail space; no claim of actual mall access.</t>
  </si>
  <si>
    <t>Period exterior parking lot / streets</t>
  </si>
  <si>
    <t>Family houses / apartment rentals</t>
  </si>
  <si>
    <t>location-day</t>
  </si>
  <si>
    <t>Police, lab, television, schools / offices</t>
  </si>
  <si>
    <t>Combine sets/locations at lower tiers.</t>
  </si>
  <si>
    <t>Contemporary mall / records spaces</t>
  </si>
  <si>
    <t>Rural search property and ground restoration</t>
  </si>
  <si>
    <t>Permits, municipal services and parking</t>
  </si>
  <si>
    <t>Verify each jurisdiction and any street restrictions.</t>
  </si>
  <si>
    <t>Police traffic control / fire safety</t>
  </si>
  <si>
    <t>Location sound mitigation / neighbor fees</t>
  </si>
  <si>
    <t>Locations subtotal</t>
  </si>
  <si>
    <t>VEHICLES</t>
  </si>
  <si>
    <t>1972 brown Oldsmobile 98 picture car</t>
  </si>
  <si>
    <t>Vehicle procurement, preparation and return.</t>
  </si>
  <si>
    <t>Other 1970s cars / yellow pickup</t>
  </si>
  <si>
    <t>vehicle-day</t>
  </si>
  <si>
    <t>Period police cars, tow truck and bus</t>
  </si>
  <si>
    <t>Vehicle wrangling, transport and detailing</t>
  </si>
  <si>
    <t>Fuel, towing and vehicle liability excess</t>
  </si>
  <si>
    <t>Vehicles subtotal</t>
  </si>
  <si>
    <t>ART AND PROPS</t>
  </si>
  <si>
    <t>1974 storefront signs / mall dressing</t>
  </si>
  <si>
    <t>Christmas décor, lights and tree</t>
  </si>
  <si>
    <t>Period retail stock / shopping bags</t>
  </si>
  <si>
    <t>Photo booth and photo strips</t>
  </si>
  <si>
    <t>Letter, envelope, receipt and facsimile sets</t>
  </si>
  <si>
    <t>Multiple continuity copies of central evidence.</t>
  </si>
  <si>
    <t>Missing flyers, newsprint, photo reproductions</t>
  </si>
  <si>
    <t>1970s office / school / police set dressing</t>
  </si>
  <si>
    <t>Maps, microfilm, evidence cartons and modern boards</t>
  </si>
  <si>
    <t>Radar / excavation equipment as screen props</t>
  </si>
  <si>
    <t>Equipment and operator for safe controlled demonstration.</t>
  </si>
  <si>
    <t>Consumables, breakage, multiples</t>
  </si>
  <si>
    <t>Art and props subtotal</t>
  </si>
  <si>
    <t>WARDROBE</t>
  </si>
  <si>
    <t>1974 principals and family wardrobe</t>
  </si>
  <si>
    <t>look</t>
  </si>
  <si>
    <t>1974 mall crowd / police / school costumes</t>
  </si>
  <si>
    <t>Period hair / makeup supplies and aging</t>
  </si>
  <si>
    <t>Modern wardrobe and doubles</t>
  </si>
  <si>
    <t>Cleaning, fitting and returns</t>
  </si>
  <si>
    <t>Wardrobe subtotal</t>
  </si>
  <si>
    <t>EQUIPMENT</t>
  </si>
  <si>
    <t>Camera package and lenses</t>
  </si>
  <si>
    <t>Lighting and grip package</t>
  </si>
  <si>
    <t>Sound package</t>
  </si>
  <si>
    <t>Data storage, playback and backups</t>
  </si>
  <si>
    <t>G&amp;E truck / production van</t>
  </si>
  <si>
    <t>Weather cover, lifts and expendables</t>
  </si>
  <si>
    <t>Equipment subtotal</t>
  </si>
  <si>
    <t>OPERATIONS</t>
  </si>
  <si>
    <t>Catering and craft services</t>
  </si>
  <si>
    <t>Crew / cast travel and local mileage</t>
  </si>
  <si>
    <t>Hotels / housing for nonlocal team</t>
  </si>
  <si>
    <t>room-night</t>
  </si>
  <si>
    <t>Production office, utilities, walkies</t>
  </si>
  <si>
    <t>Portable toilets, sanitation, waste</t>
  </si>
  <si>
    <t>Unit base, transport and load-in</t>
  </si>
  <si>
    <t>Operations subtotal</t>
  </si>
  <si>
    <t>POST</t>
  </si>
  <si>
    <t>Picture edit and assistant edit</t>
  </si>
  <si>
    <t>Sound edit, dialogue repair and final mix</t>
  </si>
  <si>
    <t>Original score and music production</t>
  </si>
  <si>
    <t>Licensed music / archival footage and stills</t>
  </si>
  <si>
    <t>Clear any recordings, news images and third-party documents.</t>
  </si>
  <si>
    <t>Color finish / online conform</t>
  </si>
  <si>
    <t>Period cleanup and set-extension VFX</t>
  </si>
  <si>
    <t>shot</t>
  </si>
  <si>
    <t>Modern signage, vehicles and environment cleanup.</t>
  </si>
  <si>
    <t>Graphics, dates, maps and end cards</t>
  </si>
  <si>
    <t>Captioning, QC and master exports</t>
  </si>
  <si>
    <t>Post subtotal</t>
  </si>
  <si>
    <t>LEGAL AND DELIVERY</t>
  </si>
  <si>
    <t>Production insurance and auto coverage</t>
  </si>
  <si>
    <t>Entertainment counsel / E&amp;O review</t>
  </si>
  <si>
    <t>Real-person dramatization, releases and E&amp;O.</t>
  </si>
  <si>
    <t>E&amp;O insurance / clearance rider</t>
  </si>
  <si>
    <t>Payroll service, accounting, tax prep</t>
  </si>
  <si>
    <t>Festival / sales deliverables and artwork</t>
  </si>
  <si>
    <t>No theatrical marketing campaign assumed.</t>
  </si>
  <si>
    <t>Child performer administration / permits</t>
  </si>
  <si>
    <t>Legal and delivery subtotal</t>
  </si>
  <si>
    <t>Planning allowance on development, cast and crew; confirm payroll rules.</t>
  </si>
  <si>
    <t>Overtime / additional shoot days reserve</t>
  </si>
  <si>
    <t>Applied to direct cost after payroll burden and overtime reserve.</t>
  </si>
  <si>
    <t>3% of final cash budget; 5% of gross receipts is outside this production budget.</t>
  </si>
  <si>
    <t>Missing Trio | Ultra-low production budget</t>
  </si>
  <si>
    <t>Missing Trio | Low production budget</t>
  </si>
  <si>
    <t>Missing Trio | Production company production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</si>
</sst>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\(&quot;$&quot;#,##0\);\–"/>
  </numFmts>
  <fonts count="12">
    <font>
      <sz val="11"/>
      <name val="Carlito"/>
    </font>
    <font>
      <b/>
      <sz val="10"/>
      <color rgb="FF182D48"/>
      <name val="Arial"/>
    </font>
    <font>
      <b/>
      <sz val="11"/>
      <color rgb="FFFFFFFF"/>
      <name val="Arial"/>
    </font>
    <font>
      <sz val="11"/>
      <name val="Arial"/>
    </font>
    <font>
      <b/>
      <sz val="15"/>
      <color rgb="FF17243A"/>
      <name val="Arial"/>
    </font>
    <font>
      <i/>
      <sz val="10"/>
      <color rgb="FF64748B"/>
      <name val="Arial"/>
    </font>
    <font>
      <b/>
      <sz val="10"/>
      <color rgb="FFFFFFFF"/>
      <name val="Arial"/>
    </font>
    <font>
      <b/>
      <sz val="10"/>
      <color rgb="FF194D93"/>
      <name val="Arial"/>
    </font>
    <font>
      <sz val="11"/>
      <color rgb="FF194D93"/>
      <name val="Arial"/>
    </font>
    <font>
      <b/>
      <sz val="10"/>
      <color rgb="FF17243A"/>
      <name val="Arial"/>
    </font>
    <font>
      <sz val="11"/>
      <color rgb="FF17243A"/>
      <name val="Arial"/>
    </font>
    <font>
      <b/>
      <sz val="11"/>
      <color theme="9" tint="0.399975585192419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EF3F8"/>
      </patternFill>
    </fill>
    <fill>
      <patternFill patternType="solid">
        <fgColor rgb="FFF8FAFD"/>
      </patternFill>
    </fill>
    <fill>
      <patternFill patternType="solid">
        <fgColor rgb="FFE9F0F6"/>
      </patternFill>
    </fill>
    <fill>
      <patternFill patternType="solid">
        <fgColor rgb="FF182D48"/>
      </patternFill>
    </fill>
    <fill>
      <patternFill patternType="solid">
        <fgColor rgb="FF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1" fillId="4" borderId="0" xfId="0" applyFont="1" applyFill="1"/>
    <xf numFmtId="0" fontId="2" fillId="5" borderId="0" xfId="0" applyFont="1" applyFill="1"/>
    <xf numFmtId="164" fontId="2" fillId="5" borderId="0" xfId="0" applyNumberFormat="1" applyFont="1" applyFill="1"/>
    <xf numFmtId="0" fontId="3" fillId="0" borderId="0" xfId="0" applyFont="1"/>
    <xf numFmtId="0" fontId="3" fillId="3" borderId="0" xfId="0" applyFont="1" applyFill="1"/>
    <xf numFmtId="0" fontId="4" fillId="0" borderId="0" xfId="0" applyFont="1"/>
    <xf numFmtId="0" fontId="5" fillId="0" borderId="0" xfId="0" applyFont="1"/>
    <xf numFmtId="0" fontId="6" fillId="5" borderId="0" xfId="0" applyFont="1" applyFill="1"/>
    <xf numFmtId="3" fontId="1" fillId="2" borderId="0" xfId="0" applyNumberFormat="1" applyFont="1" applyFill="1"/>
    <xf numFmtId="3" fontId="3" fillId="0" borderId="0" xfId="0" applyNumberFormat="1" applyFont="1"/>
    <xf numFmtId="3" fontId="1" fillId="4" borderId="0" xfId="0" applyNumberFormat="1" applyFont="1" applyFill="1"/>
    <xf numFmtId="3" fontId="2" fillId="5" borderId="0" xfId="0" applyNumberFormat="1" applyFont="1" applyFill="1"/>
    <xf numFmtId="164" fontId="1" fillId="2" borderId="0" xfId="0" applyNumberFormat="1" applyFont="1" applyFill="1"/>
    <xf numFmtId="164" fontId="3" fillId="0" borderId="0" xfId="0" applyNumberFormat="1" applyFont="1"/>
    <xf numFmtId="164" fontId="1" fillId="4" borderId="0" xfId="0" applyNumberFormat="1" applyFont="1" applyFill="1"/>
    <xf numFmtId="0" fontId="7" fillId="6" borderId="0" xfId="0" applyFont="1" applyFill="1"/>
    <xf numFmtId="3" fontId="8" fillId="6" borderId="0" xfId="0" applyNumberFormat="1" applyFont="1" applyFill="1"/>
    <xf numFmtId="164" fontId="8" fillId="6" borderId="0" xfId="0" applyNumberFormat="1" applyFont="1" applyFill="1"/>
    <xf numFmtId="164" fontId="9" fillId="2" borderId="0" xfId="0" applyNumberFormat="1" applyFont="1" applyFill="1"/>
    <xf numFmtId="164" fontId="10" fillId="0" borderId="0" xfId="0" applyNumberFormat="1" applyFont="1"/>
    <xf numFmtId="164" fontId="10" fillId="3" borderId="0" xfId="0" applyNumberFormat="1" applyFont="1" applyFill="1"/>
    <xf numFmtId="164" fontId="9" fillId="4" borderId="0" xfId="0" applyNumberFormat="1" applyFont="1" applyFill="1"/>
    <xf numFmtId="164" fontId="0" fillId="0" borderId="0" xfId="0" applyNumberFormat="1"/>
    <xf numFmtId="3" fontId="0" fillId="0" borderId="0" xfId="0" applyNumberFormat="1"/>
    <xf numFmtId="0" fontId="6" fillId="5" borderId="0" xfId="0" applyFont="1" applyFill="1" applyAlignment="1">
      <alignment horizontal="center"/>
    </xf>
    <xf numFmtId="0" fontId="6" fillId="5" borderId="0" xfId="0" applyFont="1" applyFill="1" applyAlignment="1">
      <alignment horizontal="left"/>
    </xf>
    <xf numFmtId="164" fontId="11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82D48"/>
  </sheetPr>
  <dimension ref="A2:E36"/>
  <sheetViews>
    <sheetView showGridLines="0" tabSelected="1" workbookViewId="0">
      <pane ySplit="5" topLeftCell="A6" activePane="bottomLeft" state="frozen"/>
      <selection pane="bottomLeft" activeCell="A2" sqref="A2"/>
    </sheetView>
  </sheetViews>
  <sheetFormatPr defaultRowHeight="14"/>
  <cols>
    <col min="1" max="1" width="83" customWidth="1"/>
    <col min="2" max="5" width="23" customWidth="1"/>
  </cols>
  <sheetData>
    <row r="2" spans="1:5" ht="19">
      <c r="A2" s="7" t="s">
        <v>0</v>
      </c>
    </row>
    <row r="3" spans="1:5">
      <c r="A3" s="8" t="s">
        <v>1</v>
      </c>
    </row>
    <row r="5" spans="1:5" ht="28" customHeight="1">
      <c r="A5" s="27" t="s">
        <v>2</v>
      </c>
      <c r="B5" s="26" t="s">
        <v>3</v>
      </c>
      <c r="C5" s="26" t="s">
        <v>4</v>
      </c>
      <c r="D5" s="26" t="s">
        <v>5</v>
      </c>
      <c r="E5" s="26" t="s">
        <v>6</v>
      </c>
    </row>
    <row r="6" spans="1:5">
      <c r="A6" t="s">
        <v>7</v>
      </c>
      <c r="B6" s="24">
        <f>Micro!E15</f>
        <v>13250</v>
      </c>
      <c r="C6" s="24">
        <f>'Ultra-low'!E15</f>
        <v>39050</v>
      </c>
      <c r="D6" s="24">
        <f>Low!E15</f>
        <v>115550</v>
      </c>
      <c r="E6" s="24">
        <f>'Production company'!E15</f>
        <v>318000</v>
      </c>
    </row>
    <row r="7" spans="1:5">
      <c r="A7" t="s">
        <v>8</v>
      </c>
      <c r="B7" s="24">
        <f>Micro!E26</f>
        <v>26000</v>
      </c>
      <c r="C7" s="24">
        <f>'Ultra-low'!E26</f>
        <v>71040</v>
      </c>
      <c r="D7" s="24">
        <f>Low!E26</f>
        <v>193130</v>
      </c>
      <c r="E7" s="24">
        <f>'Production company'!E26</f>
        <v>562750</v>
      </c>
    </row>
    <row r="8" spans="1:5">
      <c r="A8" t="s">
        <v>9</v>
      </c>
      <c r="B8" s="24">
        <f>Micro!E41</f>
        <v>41945</v>
      </c>
      <c r="C8" s="24">
        <f>'Ultra-low'!E41</f>
        <v>127755</v>
      </c>
      <c r="D8" s="24">
        <f>Low!E41</f>
        <v>348840</v>
      </c>
      <c r="E8" s="24">
        <f>'Production company'!E41</f>
        <v>954350</v>
      </c>
    </row>
    <row r="9" spans="1:5">
      <c r="A9" t="s">
        <v>10</v>
      </c>
      <c r="B9" s="24">
        <f>Micro!E53</f>
        <v>19400</v>
      </c>
      <c r="C9" s="24">
        <f>'Ultra-low'!E53</f>
        <v>62800</v>
      </c>
      <c r="D9" s="24">
        <f>Low!E53</f>
        <v>195200</v>
      </c>
      <c r="E9" s="24">
        <f>'Production company'!E53</f>
        <v>606900</v>
      </c>
    </row>
    <row r="10" spans="1:5">
      <c r="A10" t="s">
        <v>11</v>
      </c>
      <c r="B10" s="24">
        <f>Micro!E61</f>
        <v>8900</v>
      </c>
      <c r="C10" s="24">
        <f>'Ultra-low'!E61</f>
        <v>24450</v>
      </c>
      <c r="D10" s="24">
        <f>Low!E61</f>
        <v>65350</v>
      </c>
      <c r="E10" s="24">
        <f>'Production company'!E61</f>
        <v>176150</v>
      </c>
    </row>
    <row r="11" spans="1:5">
      <c r="A11" t="s">
        <v>12</v>
      </c>
      <c r="B11" s="24">
        <f>Micro!E74</f>
        <v>18000</v>
      </c>
      <c r="C11" s="24">
        <f>'Ultra-low'!E74</f>
        <v>47500</v>
      </c>
      <c r="D11" s="24">
        <f>Low!E74</f>
        <v>132800</v>
      </c>
      <c r="E11" s="24">
        <f>'Production company'!E74</f>
        <v>367900</v>
      </c>
    </row>
    <row r="12" spans="1:5">
      <c r="A12" t="s">
        <v>13</v>
      </c>
      <c r="B12" s="24">
        <f>Micro!E82</f>
        <v>6610</v>
      </c>
      <c r="C12" s="24">
        <f>'Ultra-low'!E82</f>
        <v>19655</v>
      </c>
      <c r="D12" s="24">
        <f>Low!E82</f>
        <v>54190</v>
      </c>
      <c r="E12" s="24">
        <f>'Production company'!E82</f>
        <v>178325</v>
      </c>
    </row>
    <row r="13" spans="1:5">
      <c r="A13" t="s">
        <v>14</v>
      </c>
      <c r="B13" s="24">
        <f>Micro!E91</f>
        <v>14650</v>
      </c>
      <c r="C13" s="24">
        <f>'Ultra-low'!E91</f>
        <v>44240</v>
      </c>
      <c r="D13" s="24">
        <f>Low!E91</f>
        <v>128175</v>
      </c>
      <c r="E13" s="24">
        <f>'Production company'!E91</f>
        <v>405300</v>
      </c>
    </row>
    <row r="14" spans="1:5">
      <c r="A14" t="s">
        <v>15</v>
      </c>
      <c r="B14" s="24">
        <f>Micro!E100</f>
        <v>14610</v>
      </c>
      <c r="C14" s="24">
        <f>'Ultra-low'!E100</f>
        <v>43575</v>
      </c>
      <c r="D14" s="24">
        <f>Low!E100</f>
        <v>124820</v>
      </c>
      <c r="E14" s="24">
        <f>'Production company'!E100</f>
        <v>368980</v>
      </c>
    </row>
    <row r="15" spans="1:5">
      <c r="A15" t="s">
        <v>16</v>
      </c>
      <c r="B15" s="24">
        <f>Micro!E111</f>
        <v>27120</v>
      </c>
      <c r="C15" s="24">
        <f>'Ultra-low'!E111</f>
        <v>90000</v>
      </c>
      <c r="D15" s="24">
        <f>Low!E111</f>
        <v>280750</v>
      </c>
      <c r="E15" s="24">
        <f>'Production company'!E111</f>
        <v>866500</v>
      </c>
    </row>
    <row r="16" spans="1:5">
      <c r="A16" t="s">
        <v>17</v>
      </c>
      <c r="B16" s="24">
        <f>Micro!E120</f>
        <v>27000</v>
      </c>
      <c r="C16" s="24">
        <f>'Ultra-low'!E120</f>
        <v>69500</v>
      </c>
      <c r="D16" s="24">
        <f>Low!E120</f>
        <v>179500</v>
      </c>
      <c r="E16" s="24">
        <f>'Production company'!E120</f>
        <v>487000</v>
      </c>
    </row>
    <row r="17" spans="1:5">
      <c r="A17" t="s">
        <v>18</v>
      </c>
      <c r="B17" s="24">
        <f>Micro!E122</f>
        <v>14615.1</v>
      </c>
      <c r="C17" s="24">
        <f>'Ultra-low'!E122</f>
        <v>47569</v>
      </c>
      <c r="D17" s="24">
        <f>Low!E122</f>
        <v>151229.6</v>
      </c>
      <c r="E17" s="24">
        <f>'Production company'!E122</f>
        <v>495477.00000000006</v>
      </c>
    </row>
    <row r="18" spans="1:5">
      <c r="A18" t="s">
        <v>19</v>
      </c>
      <c r="B18" s="24">
        <f>Micro!E123</f>
        <v>6000</v>
      </c>
      <c r="C18" s="24">
        <f>'Ultra-low'!E123</f>
        <v>17000</v>
      </c>
      <c r="D18" s="24">
        <f>Low!E123</f>
        <v>50000</v>
      </c>
      <c r="E18" s="24">
        <f>'Production company'!E123</f>
        <v>135000</v>
      </c>
    </row>
    <row r="19" spans="1:5">
      <c r="A19" s="1" t="s">
        <v>20</v>
      </c>
      <c r="B19" s="14">
        <f>Micro!E124</f>
        <v>238100.1</v>
      </c>
      <c r="C19" s="14">
        <f>'Ultra-low'!E124</f>
        <v>704134</v>
      </c>
      <c r="D19" s="14">
        <f>Low!E124</f>
        <v>2019534.6</v>
      </c>
      <c r="E19" s="14">
        <f>'Production company'!E124</f>
        <v>5922632</v>
      </c>
    </row>
    <row r="20" spans="1:5">
      <c r="A20" t="s">
        <v>21</v>
      </c>
      <c r="B20" s="24">
        <f>Micro!E125</f>
        <v>16667.007000000001</v>
      </c>
      <c r="C20" s="24">
        <f>'Ultra-low'!E125</f>
        <v>63372.06</v>
      </c>
      <c r="D20" s="24">
        <f>Low!E125</f>
        <v>201953.46000000002</v>
      </c>
      <c r="E20" s="24">
        <f>'Production company'!E125</f>
        <v>710715.84</v>
      </c>
    </row>
    <row r="21" spans="1:5">
      <c r="A21" t="s">
        <v>22</v>
      </c>
      <c r="B21" s="24">
        <f>Micro!E126</f>
        <v>7879.3950618556701</v>
      </c>
      <c r="C21" s="24">
        <f>'Ultra-low'!E126</f>
        <v>23737.300824742269</v>
      </c>
      <c r="D21" s="24">
        <f>Low!E126</f>
        <v>68705.8162886598</v>
      </c>
      <c r="E21" s="24">
        <f>'Production company'!E126</f>
        <v>205155.08783505153</v>
      </c>
    </row>
    <row r="22" spans="1:5" ht="28" customHeight="1">
      <c r="A22" s="3" t="s">
        <v>23</v>
      </c>
      <c r="B22" s="28">
        <f>Micro!E127</f>
        <v>262646.50206185569</v>
      </c>
      <c r="C22" s="28">
        <f>'Ultra-low'!E127</f>
        <v>791243.36082474235</v>
      </c>
      <c r="D22" s="28">
        <f>Low!E127</f>
        <v>2290193.8762886599</v>
      </c>
      <c r="E22" s="28">
        <f>'Production company'!E127</f>
        <v>6838502.927835051</v>
      </c>
    </row>
    <row r="23" spans="1:5">
      <c r="B23" s="24"/>
      <c r="C23" s="24"/>
      <c r="D23" s="24"/>
      <c r="E23" s="24"/>
    </row>
    <row r="24" spans="1:5">
      <c r="A24" t="s">
        <v>24</v>
      </c>
      <c r="B24" s="25">
        <f>Micro!C6</f>
        <v>12</v>
      </c>
      <c r="C24" s="25">
        <f>'Ultra-low'!C6</f>
        <v>17</v>
      </c>
      <c r="D24" s="25">
        <f>Low!C6</f>
        <v>23</v>
      </c>
      <c r="E24" s="25">
        <f>'Production company'!C6</f>
        <v>29</v>
      </c>
    </row>
    <row r="25" spans="1:5">
      <c r="A25" t="s">
        <v>25</v>
      </c>
      <c r="B25" s="24">
        <f>B22/B24</f>
        <v>21887.208505154642</v>
      </c>
      <c r="C25" s="24">
        <f>C22/C24</f>
        <v>46543.727107337785</v>
      </c>
      <c r="D25" s="24">
        <f>D22/D24</f>
        <v>99573.646795159118</v>
      </c>
      <c r="E25" s="24">
        <f>E22/E24</f>
        <v>235810.44578741555</v>
      </c>
    </row>
    <row r="28" spans="1:5">
      <c r="A28" s="1" t="s">
        <v>26</v>
      </c>
      <c r="B28" s="1"/>
      <c r="C28" s="1"/>
      <c r="D28" s="1"/>
      <c r="E28" s="1"/>
    </row>
    <row r="29" spans="1:5" ht="23" customHeight="1">
      <c r="A29" t="s">
        <v>27</v>
      </c>
    </row>
    <row r="30" spans="1:5" ht="23" customHeight="1">
      <c r="A30" t="s">
        <v>28</v>
      </c>
    </row>
    <row r="31" spans="1:5" ht="23" customHeight="1">
      <c r="A31" t="s">
        <v>29</v>
      </c>
    </row>
    <row r="32" spans="1:5" ht="23" customHeight="1">
      <c r="A32" t="s">
        <v>30</v>
      </c>
    </row>
    <row r="33" spans="1:1" ht="23" customHeight="1">
      <c r="A33" t="s">
        <v>31</v>
      </c>
    </row>
    <row r="34" spans="1:1" ht="23" customHeight="1">
      <c r="A34" t="s">
        <v>32</v>
      </c>
    </row>
    <row r="35" spans="1:1" ht="23" customHeight="1">
      <c r="A35" t="s">
        <v>33</v>
      </c>
    </row>
    <row r="36" spans="1:1" ht="23" customHeight="1">
      <c r="A36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B6B87"/>
  </sheetPr>
  <dimension ref="A2:F127"/>
  <sheetViews>
    <sheetView showGridLines="0" workbookViewId="0">
      <pane ySplit="5" topLeftCell="A6" activePane="bottomLeft" state="frozen"/>
      <selection pane="bottomLeft"/>
    </sheetView>
  </sheetViews>
  <sheetFormatPr defaultRowHeight="14"/>
  <cols>
    <col min="1" max="1" width="48" customWidth="1"/>
    <col min="2" max="2" width="16" customWidth="1"/>
    <col min="3" max="3" width="13" customWidth="1"/>
    <col min="4" max="5" width="17" customWidth="1"/>
    <col min="6" max="6" width="76" customWidth="1"/>
  </cols>
  <sheetData>
    <row r="2" spans="1:6" ht="19">
      <c r="A2" s="7" t="s">
        <v>35</v>
      </c>
      <c r="B2" s="5"/>
      <c r="C2" s="5"/>
      <c r="D2" s="5"/>
      <c r="E2" s="5"/>
      <c r="F2" s="5"/>
    </row>
    <row r="3" spans="1:6">
      <c r="A3" s="8" t="s">
        <v>36</v>
      </c>
      <c r="B3" s="5"/>
      <c r="C3" s="5"/>
      <c r="D3" s="5"/>
      <c r="E3" s="5"/>
      <c r="F3" s="5"/>
    </row>
    <row r="4" spans="1:6">
      <c r="A4" s="5"/>
      <c r="B4" s="5"/>
      <c r="C4" s="5"/>
      <c r="D4" s="5"/>
      <c r="E4" s="5"/>
      <c r="F4" s="5"/>
    </row>
    <row r="5" spans="1:6" ht="26" customHeight="1">
      <c r="A5" s="9" t="s">
        <v>37</v>
      </c>
      <c r="B5" s="9" t="s">
        <v>38</v>
      </c>
      <c r="C5" s="9" t="s">
        <v>39</v>
      </c>
      <c r="D5" s="9" t="s">
        <v>40</v>
      </c>
      <c r="E5" s="9" t="s">
        <v>41</v>
      </c>
      <c r="F5" s="9" t="s">
        <v>42</v>
      </c>
    </row>
    <row r="6" spans="1:6">
      <c r="A6" s="5" t="s">
        <v>24</v>
      </c>
      <c r="B6" s="5"/>
      <c r="C6" s="17">
        <v>12</v>
      </c>
      <c r="D6" s="5"/>
      <c r="E6" s="5"/>
      <c r="F6" s="5" t="s">
        <v>43</v>
      </c>
    </row>
    <row r="7" spans="1:6">
      <c r="A7" s="5"/>
      <c r="B7" s="5"/>
      <c r="C7" s="5"/>
      <c r="D7" s="5"/>
      <c r="E7" s="5"/>
      <c r="F7" s="5"/>
    </row>
    <row r="8" spans="1:6" ht="21" customHeight="1">
      <c r="A8" s="1" t="s">
        <v>44</v>
      </c>
      <c r="B8" s="1"/>
      <c r="C8" s="10"/>
      <c r="D8" s="14"/>
      <c r="E8" s="20"/>
      <c r="F8" s="1"/>
    </row>
    <row r="9" spans="1:6" ht="21" customHeight="1">
      <c r="A9" s="5" t="s">
        <v>45</v>
      </c>
      <c r="B9" s="5" t="s">
        <v>46</v>
      </c>
      <c r="C9" s="18">
        <v>1</v>
      </c>
      <c r="D9" s="19">
        <v>6000</v>
      </c>
      <c r="E9" s="21">
        <f t="shared" ref="E9:E14" si="0">C9*D9</f>
        <v>6000</v>
      </c>
      <c r="F9" s="5" t="s">
        <v>47</v>
      </c>
    </row>
    <row r="10" spans="1:6" ht="21" customHeight="1">
      <c r="A10" s="6" t="s">
        <v>48</v>
      </c>
      <c r="B10" s="6" t="s">
        <v>49</v>
      </c>
      <c r="C10" s="18">
        <v>3</v>
      </c>
      <c r="D10" s="19">
        <v>800</v>
      </c>
      <c r="E10" s="22">
        <f t="shared" si="0"/>
        <v>2400</v>
      </c>
      <c r="F10" s="6"/>
    </row>
    <row r="11" spans="1:6" ht="21" customHeight="1">
      <c r="A11" s="5" t="s">
        <v>50</v>
      </c>
      <c r="B11" s="5" t="s">
        <v>49</v>
      </c>
      <c r="C11" s="18">
        <v>2</v>
      </c>
      <c r="D11" s="19">
        <v>900</v>
      </c>
      <c r="E11" s="21">
        <f t="shared" si="0"/>
        <v>1800</v>
      </c>
      <c r="F11" s="5"/>
    </row>
    <row r="12" spans="1:6" ht="21" customHeight="1">
      <c r="A12" s="6" t="s">
        <v>51</v>
      </c>
      <c r="B12" s="6" t="s">
        <v>49</v>
      </c>
      <c r="C12" s="18">
        <v>2</v>
      </c>
      <c r="D12" s="19">
        <v>750</v>
      </c>
      <c r="E12" s="22">
        <f t="shared" si="0"/>
        <v>1500</v>
      </c>
      <c r="F12" s="6"/>
    </row>
    <row r="13" spans="1:6" ht="21" customHeight="1">
      <c r="A13" s="5" t="s">
        <v>52</v>
      </c>
      <c r="B13" s="5" t="s">
        <v>53</v>
      </c>
      <c r="C13" s="18">
        <v>3</v>
      </c>
      <c r="D13" s="19">
        <v>250</v>
      </c>
      <c r="E13" s="21">
        <f t="shared" si="0"/>
        <v>750</v>
      </c>
      <c r="F13" s="5" t="s">
        <v>54</v>
      </c>
    </row>
    <row r="14" spans="1:6" ht="21" customHeight="1">
      <c r="A14" s="6" t="s">
        <v>55</v>
      </c>
      <c r="B14" s="6" t="s">
        <v>46</v>
      </c>
      <c r="C14" s="18">
        <v>1</v>
      </c>
      <c r="D14" s="19">
        <v>800</v>
      </c>
      <c r="E14" s="22">
        <f t="shared" si="0"/>
        <v>800</v>
      </c>
      <c r="F14" s="6"/>
    </row>
    <row r="15" spans="1:6" ht="21" customHeight="1">
      <c r="A15" s="2" t="s">
        <v>56</v>
      </c>
      <c r="B15" s="2"/>
      <c r="C15" s="12"/>
      <c r="D15" s="16"/>
      <c r="E15" s="23">
        <f>SUM(E9:E14)</f>
        <v>13250</v>
      </c>
      <c r="F15" s="2"/>
    </row>
    <row r="16" spans="1:6" ht="21" customHeight="1">
      <c r="A16" s="5"/>
      <c r="B16" s="5"/>
      <c r="C16" s="11"/>
      <c r="D16" s="15"/>
      <c r="E16" s="21"/>
      <c r="F16" s="5"/>
    </row>
    <row r="17" spans="1:6" ht="21" customHeight="1">
      <c r="A17" s="1" t="s">
        <v>57</v>
      </c>
      <c r="B17" s="1"/>
      <c r="C17" s="10"/>
      <c r="D17" s="14"/>
      <c r="E17" s="20"/>
      <c r="F17" s="1"/>
    </row>
    <row r="18" spans="1:6" ht="21" customHeight="1">
      <c r="A18" s="6" t="s">
        <v>58</v>
      </c>
      <c r="B18" s="6" t="s">
        <v>59</v>
      </c>
      <c r="C18" s="18">
        <v>22</v>
      </c>
      <c r="D18" s="19">
        <v>175</v>
      </c>
      <c r="E18" s="22">
        <f t="shared" ref="E18:E25" si="1">C18*D18</f>
        <v>3850</v>
      </c>
      <c r="F18" s="6" t="s">
        <v>60</v>
      </c>
    </row>
    <row r="19" spans="1:6" ht="21" customHeight="1">
      <c r="A19" s="5" t="s">
        <v>61</v>
      </c>
      <c r="B19" s="5" t="s">
        <v>59</v>
      </c>
      <c r="C19" s="18">
        <v>18</v>
      </c>
      <c r="D19" s="19">
        <v>175</v>
      </c>
      <c r="E19" s="21">
        <f t="shared" si="1"/>
        <v>3150</v>
      </c>
      <c r="F19" s="5"/>
    </row>
    <row r="20" spans="1:6" ht="21" customHeight="1">
      <c r="A20" s="6" t="s">
        <v>62</v>
      </c>
      <c r="B20" s="6" t="s">
        <v>59</v>
      </c>
      <c r="C20" s="18">
        <v>34</v>
      </c>
      <c r="D20" s="19">
        <v>125</v>
      </c>
      <c r="E20" s="22">
        <f t="shared" si="1"/>
        <v>4250</v>
      </c>
      <c r="F20" s="6" t="s">
        <v>63</v>
      </c>
    </row>
    <row r="21" spans="1:6" ht="21" customHeight="1">
      <c r="A21" s="5" t="s">
        <v>64</v>
      </c>
      <c r="B21" s="5" t="s">
        <v>59</v>
      </c>
      <c r="C21" s="18">
        <v>36</v>
      </c>
      <c r="D21" s="19">
        <v>100</v>
      </c>
      <c r="E21" s="21">
        <f t="shared" si="1"/>
        <v>3600</v>
      </c>
      <c r="F21" s="5" t="s">
        <v>65</v>
      </c>
    </row>
    <row r="22" spans="1:6" ht="21" customHeight="1">
      <c r="A22" s="6" t="s">
        <v>66</v>
      </c>
      <c r="B22" s="6" t="s">
        <v>67</v>
      </c>
      <c r="C22" s="18">
        <v>90</v>
      </c>
      <c r="D22" s="19">
        <v>75</v>
      </c>
      <c r="E22" s="22">
        <f t="shared" si="1"/>
        <v>6750</v>
      </c>
      <c r="F22" s="6"/>
    </row>
    <row r="23" spans="1:6" ht="21" customHeight="1">
      <c r="A23" s="5" t="s">
        <v>68</v>
      </c>
      <c r="B23" s="5" t="s">
        <v>53</v>
      </c>
      <c r="C23" s="18">
        <v>8</v>
      </c>
      <c r="D23" s="19">
        <v>175</v>
      </c>
      <c r="E23" s="21">
        <f t="shared" si="1"/>
        <v>1400</v>
      </c>
      <c r="F23" s="5" t="s">
        <v>69</v>
      </c>
    </row>
    <row r="24" spans="1:6" ht="21" customHeight="1">
      <c r="A24" s="6" t="s">
        <v>70</v>
      </c>
      <c r="B24" s="6" t="s">
        <v>46</v>
      </c>
      <c r="C24" s="18">
        <v>1</v>
      </c>
      <c r="D24" s="19">
        <v>1500</v>
      </c>
      <c r="E24" s="22">
        <f t="shared" si="1"/>
        <v>1500</v>
      </c>
      <c r="F24" s="6"/>
    </row>
    <row r="25" spans="1:6" ht="21" customHeight="1">
      <c r="A25" s="5" t="s">
        <v>71</v>
      </c>
      <c r="B25" s="5" t="s">
        <v>53</v>
      </c>
      <c r="C25" s="18">
        <v>4</v>
      </c>
      <c r="D25" s="19">
        <v>375</v>
      </c>
      <c r="E25" s="21">
        <f t="shared" si="1"/>
        <v>1500</v>
      </c>
      <c r="F25" s="5"/>
    </row>
    <row r="26" spans="1:6" ht="21" customHeight="1">
      <c r="A26" s="2" t="s">
        <v>72</v>
      </c>
      <c r="B26" s="2"/>
      <c r="C26" s="12"/>
      <c r="D26" s="16"/>
      <c r="E26" s="23">
        <f>SUM(E18:E25)</f>
        <v>26000</v>
      </c>
      <c r="F26" s="2"/>
    </row>
    <row r="27" spans="1:6" ht="21" customHeight="1">
      <c r="A27" s="5"/>
      <c r="B27" s="5"/>
      <c r="C27" s="11"/>
      <c r="D27" s="15"/>
      <c r="E27" s="21"/>
      <c r="F27" s="5"/>
    </row>
    <row r="28" spans="1:6" ht="21" customHeight="1">
      <c r="A28" s="1" t="s">
        <v>73</v>
      </c>
      <c r="B28" s="1"/>
      <c r="C28" s="10"/>
      <c r="D28" s="14"/>
      <c r="E28" s="20"/>
      <c r="F28" s="1"/>
    </row>
    <row r="29" spans="1:6" ht="21" customHeight="1">
      <c r="A29" s="5" t="s">
        <v>74</v>
      </c>
      <c r="B29" s="5" t="s">
        <v>53</v>
      </c>
      <c r="C29" s="18">
        <v>16</v>
      </c>
      <c r="D29" s="19">
        <v>250</v>
      </c>
      <c r="E29" s="21">
        <f t="shared" ref="E29:E40" si="2">C29*D29</f>
        <v>4000</v>
      </c>
      <c r="F29" s="5"/>
    </row>
    <row r="30" spans="1:6" ht="21" customHeight="1">
      <c r="A30" s="6" t="s">
        <v>75</v>
      </c>
      <c r="B30" s="6" t="s">
        <v>53</v>
      </c>
      <c r="C30" s="18">
        <v>18</v>
      </c>
      <c r="D30" s="19">
        <v>175</v>
      </c>
      <c r="E30" s="22">
        <f t="shared" si="2"/>
        <v>3150</v>
      </c>
      <c r="F30" s="6"/>
    </row>
    <row r="31" spans="1:6" ht="21" customHeight="1">
      <c r="A31" s="5" t="s">
        <v>76</v>
      </c>
      <c r="B31" s="5" t="s">
        <v>53</v>
      </c>
      <c r="C31" s="18">
        <v>14</v>
      </c>
      <c r="D31" s="19">
        <v>350</v>
      </c>
      <c r="E31" s="21">
        <f t="shared" si="2"/>
        <v>4900</v>
      </c>
      <c r="F31" s="5"/>
    </row>
    <row r="32" spans="1:6" ht="21" customHeight="1">
      <c r="A32" s="6" t="s">
        <v>77</v>
      </c>
      <c r="B32" s="6" t="s">
        <v>67</v>
      </c>
      <c r="C32" s="18">
        <v>18</v>
      </c>
      <c r="D32" s="19">
        <v>180</v>
      </c>
      <c r="E32" s="22">
        <f t="shared" si="2"/>
        <v>3240</v>
      </c>
      <c r="F32" s="6"/>
    </row>
    <row r="33" spans="1:6" ht="21" customHeight="1">
      <c r="A33" s="5" t="s">
        <v>78</v>
      </c>
      <c r="B33" s="5" t="s">
        <v>67</v>
      </c>
      <c r="C33" s="18">
        <v>22</v>
      </c>
      <c r="D33" s="19">
        <v>190</v>
      </c>
      <c r="E33" s="21">
        <f t="shared" si="2"/>
        <v>4180</v>
      </c>
      <c r="F33" s="5"/>
    </row>
    <row r="34" spans="1:6" ht="21" customHeight="1">
      <c r="A34" s="6" t="s">
        <v>79</v>
      </c>
      <c r="B34" s="6" t="s">
        <v>67</v>
      </c>
      <c r="C34" s="18">
        <v>20</v>
      </c>
      <c r="D34" s="19">
        <v>175</v>
      </c>
      <c r="E34" s="22">
        <f t="shared" si="2"/>
        <v>3500</v>
      </c>
      <c r="F34" s="6"/>
    </row>
    <row r="35" spans="1:6" ht="21" customHeight="1">
      <c r="A35" s="5" t="s">
        <v>80</v>
      </c>
      <c r="B35" s="5" t="s">
        <v>67</v>
      </c>
      <c r="C35" s="18">
        <v>20</v>
      </c>
      <c r="D35" s="19">
        <v>225</v>
      </c>
      <c r="E35" s="21">
        <f t="shared" si="2"/>
        <v>4500</v>
      </c>
      <c r="F35" s="5"/>
    </row>
    <row r="36" spans="1:6" ht="21" customHeight="1">
      <c r="A36" s="6" t="s">
        <v>81</v>
      </c>
      <c r="B36" s="6" t="s">
        <v>67</v>
      </c>
      <c r="C36" s="18">
        <v>20</v>
      </c>
      <c r="D36" s="19">
        <v>200</v>
      </c>
      <c r="E36" s="22">
        <f t="shared" si="2"/>
        <v>4000</v>
      </c>
      <c r="F36" s="6"/>
    </row>
    <row r="37" spans="1:6" ht="21" customHeight="1">
      <c r="A37" s="5" t="s">
        <v>82</v>
      </c>
      <c r="B37" s="5" t="s">
        <v>67</v>
      </c>
      <c r="C37" s="18">
        <v>12</v>
      </c>
      <c r="D37" s="19">
        <v>175</v>
      </c>
      <c r="E37" s="21">
        <f t="shared" si="2"/>
        <v>2100</v>
      </c>
      <c r="F37" s="5"/>
    </row>
    <row r="38" spans="1:6" ht="21" customHeight="1">
      <c r="A38" s="6" t="s">
        <v>83</v>
      </c>
      <c r="B38" s="6" t="s">
        <v>67</v>
      </c>
      <c r="C38" s="18">
        <v>26</v>
      </c>
      <c r="D38" s="19">
        <v>175</v>
      </c>
      <c r="E38" s="22">
        <f t="shared" si="2"/>
        <v>4550</v>
      </c>
      <c r="F38" s="6"/>
    </row>
    <row r="39" spans="1:6" ht="21" customHeight="1">
      <c r="A39" s="5" t="s">
        <v>84</v>
      </c>
      <c r="B39" s="5" t="s">
        <v>67</v>
      </c>
      <c r="C39" s="18">
        <v>25</v>
      </c>
      <c r="D39" s="19">
        <v>125</v>
      </c>
      <c r="E39" s="21">
        <f t="shared" si="2"/>
        <v>3125</v>
      </c>
      <c r="F39" s="5"/>
    </row>
    <row r="40" spans="1:6" ht="21" customHeight="1">
      <c r="A40" s="6" t="s">
        <v>85</v>
      </c>
      <c r="B40" s="6" t="s">
        <v>53</v>
      </c>
      <c r="C40" s="18">
        <v>2</v>
      </c>
      <c r="D40" s="19">
        <v>350</v>
      </c>
      <c r="E40" s="22">
        <f t="shared" si="2"/>
        <v>700</v>
      </c>
      <c r="F40" s="6" t="s">
        <v>86</v>
      </c>
    </row>
    <row r="41" spans="1:6" ht="21" customHeight="1">
      <c r="A41" s="2" t="s">
        <v>87</v>
      </c>
      <c r="B41" s="2"/>
      <c r="C41" s="12"/>
      <c r="D41" s="16"/>
      <c r="E41" s="23">
        <f>SUM(E29:E40)</f>
        <v>41945</v>
      </c>
      <c r="F41" s="2"/>
    </row>
    <row r="42" spans="1:6" ht="21" customHeight="1">
      <c r="A42" s="5"/>
      <c r="B42" s="5"/>
      <c r="C42" s="11"/>
      <c r="D42" s="15"/>
      <c r="E42" s="21"/>
      <c r="F42" s="5"/>
    </row>
    <row r="43" spans="1:6" ht="21" customHeight="1">
      <c r="A43" s="1" t="s">
        <v>88</v>
      </c>
      <c r="B43" s="1"/>
      <c r="C43" s="10"/>
      <c r="D43" s="14"/>
      <c r="E43" s="20"/>
      <c r="F43" s="1"/>
    </row>
    <row r="44" spans="1:6" ht="21" customHeight="1">
      <c r="A44" s="6" t="s">
        <v>89</v>
      </c>
      <c r="B44" s="6" t="s">
        <v>53</v>
      </c>
      <c r="C44" s="18">
        <v>3</v>
      </c>
      <c r="D44" s="19">
        <v>1750</v>
      </c>
      <c r="E44" s="22">
        <f t="shared" ref="E44:E52" si="3">C44*D44</f>
        <v>5250</v>
      </c>
      <c r="F44" s="6" t="s">
        <v>90</v>
      </c>
    </row>
    <row r="45" spans="1:6" ht="21" customHeight="1">
      <c r="A45" s="5" t="s">
        <v>91</v>
      </c>
      <c r="B45" s="5" t="s">
        <v>53</v>
      </c>
      <c r="C45" s="18">
        <v>3</v>
      </c>
      <c r="D45" s="19">
        <v>750</v>
      </c>
      <c r="E45" s="21">
        <f t="shared" si="3"/>
        <v>2250</v>
      </c>
      <c r="F45" s="5"/>
    </row>
    <row r="46" spans="1:6" ht="21" customHeight="1">
      <c r="A46" s="6" t="s">
        <v>92</v>
      </c>
      <c r="B46" s="6" t="s">
        <v>93</v>
      </c>
      <c r="C46" s="18">
        <v>8</v>
      </c>
      <c r="D46" s="19">
        <v>300</v>
      </c>
      <c r="E46" s="22">
        <f t="shared" si="3"/>
        <v>2400</v>
      </c>
      <c r="F46" s="6"/>
    </row>
    <row r="47" spans="1:6" ht="21" customHeight="1">
      <c r="A47" s="5" t="s">
        <v>94</v>
      </c>
      <c r="B47" s="5" t="s">
        <v>93</v>
      </c>
      <c r="C47" s="18">
        <v>5</v>
      </c>
      <c r="D47" s="19">
        <v>450</v>
      </c>
      <c r="E47" s="21">
        <f t="shared" si="3"/>
        <v>2250</v>
      </c>
      <c r="F47" s="5" t="s">
        <v>95</v>
      </c>
    </row>
    <row r="48" spans="1:6" ht="21" customHeight="1">
      <c r="A48" s="6" t="s">
        <v>96</v>
      </c>
      <c r="B48" s="6" t="s">
        <v>93</v>
      </c>
      <c r="C48" s="18">
        <v>4</v>
      </c>
      <c r="D48" s="19">
        <v>500</v>
      </c>
      <c r="E48" s="22">
        <f t="shared" si="3"/>
        <v>2000</v>
      </c>
      <c r="F48" s="6"/>
    </row>
    <row r="49" spans="1:6" ht="21" customHeight="1">
      <c r="A49" s="5" t="s">
        <v>97</v>
      </c>
      <c r="B49" s="5" t="s">
        <v>53</v>
      </c>
      <c r="C49" s="18">
        <v>1</v>
      </c>
      <c r="D49" s="19">
        <v>650</v>
      </c>
      <c r="E49" s="21">
        <f t="shared" si="3"/>
        <v>650</v>
      </c>
      <c r="F49" s="5"/>
    </row>
    <row r="50" spans="1:6" ht="21" customHeight="1">
      <c r="A50" s="6" t="s">
        <v>98</v>
      </c>
      <c r="B50" s="6" t="s">
        <v>46</v>
      </c>
      <c r="C50" s="18">
        <v>1</v>
      </c>
      <c r="D50" s="19">
        <v>2800</v>
      </c>
      <c r="E50" s="22">
        <f t="shared" si="3"/>
        <v>2800</v>
      </c>
      <c r="F50" s="6" t="s">
        <v>99</v>
      </c>
    </row>
    <row r="51" spans="1:6" ht="21" customHeight="1">
      <c r="A51" s="5" t="s">
        <v>100</v>
      </c>
      <c r="B51" s="5" t="s">
        <v>53</v>
      </c>
      <c r="C51" s="18">
        <v>2</v>
      </c>
      <c r="D51" s="19">
        <v>550</v>
      </c>
      <c r="E51" s="21">
        <f t="shared" si="3"/>
        <v>1100</v>
      </c>
      <c r="F51" s="5"/>
    </row>
    <row r="52" spans="1:6" ht="21" customHeight="1">
      <c r="A52" s="6" t="s">
        <v>101</v>
      </c>
      <c r="B52" s="6" t="s">
        <v>46</v>
      </c>
      <c r="C52" s="18">
        <v>1</v>
      </c>
      <c r="D52" s="19">
        <v>700</v>
      </c>
      <c r="E52" s="22">
        <f t="shared" si="3"/>
        <v>700</v>
      </c>
      <c r="F52" s="6"/>
    </row>
    <row r="53" spans="1:6" ht="21" customHeight="1">
      <c r="A53" s="2" t="s">
        <v>102</v>
      </c>
      <c r="B53" s="2"/>
      <c r="C53" s="12"/>
      <c r="D53" s="16"/>
      <c r="E53" s="23">
        <f>SUM(E44:E52)</f>
        <v>19400</v>
      </c>
      <c r="F53" s="2"/>
    </row>
    <row r="54" spans="1:6" ht="21" customHeight="1">
      <c r="A54" s="5"/>
      <c r="B54" s="5"/>
      <c r="C54" s="11"/>
      <c r="D54" s="15"/>
      <c r="E54" s="21"/>
      <c r="F54" s="5"/>
    </row>
    <row r="55" spans="1:6" ht="21" customHeight="1">
      <c r="A55" s="1" t="s">
        <v>103</v>
      </c>
      <c r="B55" s="1"/>
      <c r="C55" s="10"/>
      <c r="D55" s="14"/>
      <c r="E55" s="20"/>
      <c r="F55" s="1"/>
    </row>
    <row r="56" spans="1:6" ht="21" customHeight="1">
      <c r="A56" s="6" t="s">
        <v>104</v>
      </c>
      <c r="B56" s="6" t="s">
        <v>53</v>
      </c>
      <c r="C56" s="18">
        <v>4</v>
      </c>
      <c r="D56" s="19">
        <v>650</v>
      </c>
      <c r="E56" s="22">
        <f>C56*D56</f>
        <v>2600</v>
      </c>
      <c r="F56" s="6" t="s">
        <v>105</v>
      </c>
    </row>
    <row r="57" spans="1:6" ht="21" customHeight="1">
      <c r="A57" s="5" t="s">
        <v>106</v>
      </c>
      <c r="B57" s="5" t="s">
        <v>107</v>
      </c>
      <c r="C57" s="18">
        <v>5</v>
      </c>
      <c r="D57" s="19">
        <v>320</v>
      </c>
      <c r="E57" s="21">
        <f>C57*D57</f>
        <v>1600</v>
      </c>
      <c r="F57" s="5"/>
    </row>
    <row r="58" spans="1:6" ht="21" customHeight="1">
      <c r="A58" s="6" t="s">
        <v>108</v>
      </c>
      <c r="B58" s="6" t="s">
        <v>107</v>
      </c>
      <c r="C58" s="18">
        <v>4</v>
      </c>
      <c r="D58" s="19">
        <v>500</v>
      </c>
      <c r="E58" s="22">
        <f>C58*D58</f>
        <v>2000</v>
      </c>
      <c r="F58" s="6"/>
    </row>
    <row r="59" spans="1:6" ht="21" customHeight="1">
      <c r="A59" s="5" t="s">
        <v>109</v>
      </c>
      <c r="B59" s="5" t="s">
        <v>53</v>
      </c>
      <c r="C59" s="18">
        <v>4</v>
      </c>
      <c r="D59" s="19">
        <v>300</v>
      </c>
      <c r="E59" s="21">
        <f>C59*D59</f>
        <v>1200</v>
      </c>
      <c r="F59" s="5"/>
    </row>
    <row r="60" spans="1:6" ht="21" customHeight="1">
      <c r="A60" s="6" t="s">
        <v>110</v>
      </c>
      <c r="B60" s="6" t="s">
        <v>46</v>
      </c>
      <c r="C60" s="18">
        <v>1</v>
      </c>
      <c r="D60" s="19">
        <v>1500</v>
      </c>
      <c r="E60" s="22">
        <f>C60*D60</f>
        <v>1500</v>
      </c>
      <c r="F60" s="6"/>
    </row>
    <row r="61" spans="1:6" ht="21" customHeight="1">
      <c r="A61" s="2" t="s">
        <v>111</v>
      </c>
      <c r="B61" s="2"/>
      <c r="C61" s="12"/>
      <c r="D61" s="16"/>
      <c r="E61" s="23">
        <f>SUM(E56:E60)</f>
        <v>8900</v>
      </c>
      <c r="F61" s="2"/>
    </row>
    <row r="62" spans="1:6" ht="21" customHeight="1">
      <c r="A62" s="5"/>
      <c r="B62" s="5"/>
      <c r="C62" s="11"/>
      <c r="D62" s="15"/>
      <c r="E62" s="21"/>
      <c r="F62" s="5"/>
    </row>
    <row r="63" spans="1:6" ht="21" customHeight="1">
      <c r="A63" s="1" t="s">
        <v>112</v>
      </c>
      <c r="B63" s="1"/>
      <c r="C63" s="10"/>
      <c r="D63" s="14"/>
      <c r="E63" s="20"/>
      <c r="F63" s="1"/>
    </row>
    <row r="64" spans="1:6" ht="21" customHeight="1">
      <c r="A64" s="6" t="s">
        <v>113</v>
      </c>
      <c r="B64" s="6" t="s">
        <v>46</v>
      </c>
      <c r="C64" s="18">
        <v>1</v>
      </c>
      <c r="D64" s="19">
        <v>4500</v>
      </c>
      <c r="E64" s="22">
        <f t="shared" ref="E64:E73" si="4">C64*D64</f>
        <v>4500</v>
      </c>
      <c r="F64" s="6"/>
    </row>
    <row r="65" spans="1:6" ht="21" customHeight="1">
      <c r="A65" s="5" t="s">
        <v>114</v>
      </c>
      <c r="B65" s="5" t="s">
        <v>46</v>
      </c>
      <c r="C65" s="18">
        <v>1</v>
      </c>
      <c r="D65" s="19">
        <v>1700</v>
      </c>
      <c r="E65" s="21">
        <f t="shared" si="4"/>
        <v>1700</v>
      </c>
      <c r="F65" s="5"/>
    </row>
    <row r="66" spans="1:6" ht="21" customHeight="1">
      <c r="A66" s="6" t="s">
        <v>115</v>
      </c>
      <c r="B66" s="6" t="s">
        <v>46</v>
      </c>
      <c r="C66" s="18">
        <v>1</v>
      </c>
      <c r="D66" s="19">
        <v>1700</v>
      </c>
      <c r="E66" s="22">
        <f t="shared" si="4"/>
        <v>1700</v>
      </c>
      <c r="F66" s="6"/>
    </row>
    <row r="67" spans="1:6" ht="21" customHeight="1">
      <c r="A67" s="5" t="s">
        <v>116</v>
      </c>
      <c r="B67" s="5" t="s">
        <v>46</v>
      </c>
      <c r="C67" s="18">
        <v>1</v>
      </c>
      <c r="D67" s="19">
        <v>650</v>
      </c>
      <c r="E67" s="21">
        <f t="shared" si="4"/>
        <v>650</v>
      </c>
      <c r="F67" s="5"/>
    </row>
    <row r="68" spans="1:6" ht="21" customHeight="1">
      <c r="A68" s="6" t="s">
        <v>117</v>
      </c>
      <c r="B68" s="6" t="s">
        <v>46</v>
      </c>
      <c r="C68" s="18">
        <v>1</v>
      </c>
      <c r="D68" s="19">
        <v>1100</v>
      </c>
      <c r="E68" s="22">
        <f t="shared" si="4"/>
        <v>1100</v>
      </c>
      <c r="F68" s="6" t="s">
        <v>118</v>
      </c>
    </row>
    <row r="69" spans="1:6" ht="21" customHeight="1">
      <c r="A69" s="5" t="s">
        <v>119</v>
      </c>
      <c r="B69" s="5" t="s">
        <v>46</v>
      </c>
      <c r="C69" s="18">
        <v>1</v>
      </c>
      <c r="D69" s="19">
        <v>1300</v>
      </c>
      <c r="E69" s="21">
        <f t="shared" si="4"/>
        <v>1300</v>
      </c>
      <c r="F69" s="5"/>
    </row>
    <row r="70" spans="1:6" ht="21" customHeight="1">
      <c r="A70" s="6" t="s">
        <v>120</v>
      </c>
      <c r="B70" s="6" t="s">
        <v>46</v>
      </c>
      <c r="C70" s="18">
        <v>1</v>
      </c>
      <c r="D70" s="19">
        <v>2500</v>
      </c>
      <c r="E70" s="22">
        <f t="shared" si="4"/>
        <v>2500</v>
      </c>
      <c r="F70" s="6"/>
    </row>
    <row r="71" spans="1:6" ht="21" customHeight="1">
      <c r="A71" s="5" t="s">
        <v>121</v>
      </c>
      <c r="B71" s="5" t="s">
        <v>46</v>
      </c>
      <c r="C71" s="18">
        <v>1</v>
      </c>
      <c r="D71" s="19">
        <v>2200</v>
      </c>
      <c r="E71" s="21">
        <f t="shared" si="4"/>
        <v>2200</v>
      </c>
      <c r="F71" s="5"/>
    </row>
    <row r="72" spans="1:6" ht="21" customHeight="1">
      <c r="A72" s="6" t="s">
        <v>122</v>
      </c>
      <c r="B72" s="6" t="s">
        <v>53</v>
      </c>
      <c r="C72" s="18">
        <v>1</v>
      </c>
      <c r="D72" s="19">
        <v>450</v>
      </c>
      <c r="E72" s="22">
        <f t="shared" si="4"/>
        <v>450</v>
      </c>
      <c r="F72" s="6" t="s">
        <v>123</v>
      </c>
    </row>
    <row r="73" spans="1:6" ht="21" customHeight="1">
      <c r="A73" s="5" t="s">
        <v>124</v>
      </c>
      <c r="B73" s="5" t="s">
        <v>46</v>
      </c>
      <c r="C73" s="18">
        <v>1</v>
      </c>
      <c r="D73" s="19">
        <v>1900</v>
      </c>
      <c r="E73" s="21">
        <f t="shared" si="4"/>
        <v>1900</v>
      </c>
      <c r="F73" s="5"/>
    </row>
    <row r="74" spans="1:6" ht="21" customHeight="1">
      <c r="A74" s="2" t="s">
        <v>125</v>
      </c>
      <c r="B74" s="2"/>
      <c r="C74" s="12"/>
      <c r="D74" s="16"/>
      <c r="E74" s="23">
        <f>SUM(E64:E73)</f>
        <v>18000</v>
      </c>
      <c r="F74" s="2"/>
    </row>
    <row r="75" spans="1:6" ht="21" customHeight="1">
      <c r="A75" s="5"/>
      <c r="B75" s="5"/>
      <c r="C75" s="11"/>
      <c r="D75" s="15"/>
      <c r="E75" s="21"/>
      <c r="F75" s="5"/>
    </row>
    <row r="76" spans="1:6" ht="21" customHeight="1">
      <c r="A76" s="1" t="s">
        <v>126</v>
      </c>
      <c r="B76" s="1"/>
      <c r="C76" s="10"/>
      <c r="D76" s="14"/>
      <c r="E76" s="20"/>
      <c r="F76" s="1"/>
    </row>
    <row r="77" spans="1:6" ht="21" customHeight="1">
      <c r="A77" s="5" t="s">
        <v>127</v>
      </c>
      <c r="B77" s="5" t="s">
        <v>128</v>
      </c>
      <c r="C77" s="18">
        <v>28</v>
      </c>
      <c r="D77" s="19">
        <v>75</v>
      </c>
      <c r="E77" s="21">
        <f>C77*D77</f>
        <v>2100</v>
      </c>
      <c r="F77" s="5"/>
    </row>
    <row r="78" spans="1:6" ht="21" customHeight="1">
      <c r="A78" s="6" t="s">
        <v>129</v>
      </c>
      <c r="B78" s="6" t="s">
        <v>128</v>
      </c>
      <c r="C78" s="18">
        <v>40</v>
      </c>
      <c r="D78" s="19">
        <v>35</v>
      </c>
      <c r="E78" s="22">
        <f>C78*D78</f>
        <v>1400</v>
      </c>
      <c r="F78" s="6"/>
    </row>
    <row r="79" spans="1:6" ht="21" customHeight="1">
      <c r="A79" s="5" t="s">
        <v>130</v>
      </c>
      <c r="B79" s="5" t="s">
        <v>46</v>
      </c>
      <c r="C79" s="18">
        <v>1</v>
      </c>
      <c r="D79" s="19">
        <v>1400</v>
      </c>
      <c r="E79" s="21">
        <f>C79*D79</f>
        <v>1400</v>
      </c>
      <c r="F79" s="5"/>
    </row>
    <row r="80" spans="1:6" ht="21" customHeight="1">
      <c r="A80" s="6" t="s">
        <v>131</v>
      </c>
      <c r="B80" s="6" t="s">
        <v>128</v>
      </c>
      <c r="C80" s="18">
        <v>24</v>
      </c>
      <c r="D80" s="19">
        <v>40</v>
      </c>
      <c r="E80" s="22">
        <f>C80*D80</f>
        <v>960</v>
      </c>
      <c r="F80" s="6"/>
    </row>
    <row r="81" spans="1:6" ht="21" customHeight="1">
      <c r="A81" s="5" t="s">
        <v>132</v>
      </c>
      <c r="B81" s="5" t="s">
        <v>46</v>
      </c>
      <c r="C81" s="18">
        <v>1</v>
      </c>
      <c r="D81" s="19">
        <v>750</v>
      </c>
      <c r="E81" s="21">
        <f>C81*D81</f>
        <v>750</v>
      </c>
      <c r="F81" s="5"/>
    </row>
    <row r="82" spans="1:6" ht="21" customHeight="1">
      <c r="A82" s="2" t="s">
        <v>133</v>
      </c>
      <c r="B82" s="2"/>
      <c r="C82" s="12"/>
      <c r="D82" s="16"/>
      <c r="E82" s="23">
        <f>SUM(E77:E81)</f>
        <v>6610</v>
      </c>
      <c r="F82" s="2"/>
    </row>
    <row r="83" spans="1:6" ht="21" customHeight="1">
      <c r="A83" s="5"/>
      <c r="B83" s="5"/>
      <c r="C83" s="11"/>
      <c r="D83" s="15"/>
      <c r="E83" s="21"/>
      <c r="F83" s="5"/>
    </row>
    <row r="84" spans="1:6" ht="21" customHeight="1">
      <c r="A84" s="1" t="s">
        <v>134</v>
      </c>
      <c r="B84" s="1"/>
      <c r="C84" s="10"/>
      <c r="D84" s="14"/>
      <c r="E84" s="20"/>
      <c r="F84" s="1"/>
    </row>
    <row r="85" spans="1:6" ht="21" customHeight="1">
      <c r="A85" s="5" t="s">
        <v>135</v>
      </c>
      <c r="B85" s="5" t="s">
        <v>49</v>
      </c>
      <c r="C85" s="18">
        <v>3</v>
      </c>
      <c r="D85" s="19">
        <v>1350</v>
      </c>
      <c r="E85" s="21">
        <f t="shared" ref="E85:E90" si="5">C85*D85</f>
        <v>4050</v>
      </c>
      <c r="F85" s="5"/>
    </row>
    <row r="86" spans="1:6" ht="21" customHeight="1">
      <c r="A86" s="6" t="s">
        <v>136</v>
      </c>
      <c r="B86" s="6" t="s">
        <v>49</v>
      </c>
      <c r="C86" s="18">
        <v>3</v>
      </c>
      <c r="D86" s="19">
        <v>950</v>
      </c>
      <c r="E86" s="22">
        <f t="shared" si="5"/>
        <v>2850</v>
      </c>
      <c r="F86" s="6"/>
    </row>
    <row r="87" spans="1:6" ht="21" customHeight="1">
      <c r="A87" s="5" t="s">
        <v>137</v>
      </c>
      <c r="B87" s="5" t="s">
        <v>49</v>
      </c>
      <c r="C87" s="18">
        <v>3</v>
      </c>
      <c r="D87" s="19">
        <v>450</v>
      </c>
      <c r="E87" s="21">
        <f t="shared" si="5"/>
        <v>1350</v>
      </c>
      <c r="F87" s="5"/>
    </row>
    <row r="88" spans="1:6" ht="21" customHeight="1">
      <c r="A88" s="6" t="s">
        <v>138</v>
      </c>
      <c r="B88" s="6" t="s">
        <v>46</v>
      </c>
      <c r="C88" s="18">
        <v>1</v>
      </c>
      <c r="D88" s="19">
        <v>1800</v>
      </c>
      <c r="E88" s="22">
        <f t="shared" si="5"/>
        <v>1800</v>
      </c>
      <c r="F88" s="6"/>
    </row>
    <row r="89" spans="1:6" ht="21" customHeight="1">
      <c r="A89" s="5" t="s">
        <v>139</v>
      </c>
      <c r="B89" s="5" t="s">
        <v>53</v>
      </c>
      <c r="C89" s="18">
        <v>12</v>
      </c>
      <c r="D89" s="19">
        <v>250</v>
      </c>
      <c r="E89" s="21">
        <f t="shared" si="5"/>
        <v>3000</v>
      </c>
      <c r="F89" s="5"/>
    </row>
    <row r="90" spans="1:6" ht="21" customHeight="1">
      <c r="A90" s="6" t="s">
        <v>140</v>
      </c>
      <c r="B90" s="6" t="s">
        <v>46</v>
      </c>
      <c r="C90" s="18">
        <v>1</v>
      </c>
      <c r="D90" s="19">
        <v>1600</v>
      </c>
      <c r="E90" s="22">
        <f t="shared" si="5"/>
        <v>1600</v>
      </c>
      <c r="F90" s="6"/>
    </row>
    <row r="91" spans="1:6" ht="21" customHeight="1">
      <c r="A91" s="2" t="s">
        <v>141</v>
      </c>
      <c r="B91" s="2"/>
      <c r="C91" s="12"/>
      <c r="D91" s="16"/>
      <c r="E91" s="23">
        <f>SUM(E85:E90)</f>
        <v>14650</v>
      </c>
      <c r="F91" s="2"/>
    </row>
    <row r="92" spans="1:6" ht="21" customHeight="1">
      <c r="A92" s="5"/>
      <c r="B92" s="5"/>
      <c r="C92" s="11"/>
      <c r="D92" s="15"/>
      <c r="E92" s="21"/>
      <c r="F92" s="5"/>
    </row>
    <row r="93" spans="1:6" ht="21" customHeight="1">
      <c r="A93" s="1" t="s">
        <v>142</v>
      </c>
      <c r="B93" s="1"/>
      <c r="C93" s="10"/>
      <c r="D93" s="14"/>
      <c r="E93" s="20"/>
      <c r="F93" s="1"/>
    </row>
    <row r="94" spans="1:6" ht="21" customHeight="1">
      <c r="A94" s="6" t="s">
        <v>143</v>
      </c>
      <c r="B94" s="6" t="s">
        <v>67</v>
      </c>
      <c r="C94" s="18">
        <v>260</v>
      </c>
      <c r="D94" s="19">
        <v>18</v>
      </c>
      <c r="E94" s="22">
        <f t="shared" ref="E94:E99" si="6">C94*D94</f>
        <v>4680</v>
      </c>
      <c r="F94" s="6"/>
    </row>
    <row r="95" spans="1:6" ht="21" customHeight="1">
      <c r="A95" s="5" t="s">
        <v>144</v>
      </c>
      <c r="B95" s="5" t="s">
        <v>46</v>
      </c>
      <c r="C95" s="18">
        <v>1</v>
      </c>
      <c r="D95" s="19">
        <v>3200</v>
      </c>
      <c r="E95" s="21">
        <f t="shared" si="6"/>
        <v>3200</v>
      </c>
      <c r="F95" s="5"/>
    </row>
    <row r="96" spans="1:6" ht="21" customHeight="1">
      <c r="A96" s="6" t="s">
        <v>145</v>
      </c>
      <c r="B96" s="6" t="s">
        <v>146</v>
      </c>
      <c r="C96" s="18">
        <v>24</v>
      </c>
      <c r="D96" s="19">
        <v>95</v>
      </c>
      <c r="E96" s="22">
        <f t="shared" si="6"/>
        <v>2280</v>
      </c>
      <c r="F96" s="6"/>
    </row>
    <row r="97" spans="1:6" ht="21" customHeight="1">
      <c r="A97" s="5" t="s">
        <v>147</v>
      </c>
      <c r="B97" s="5" t="s">
        <v>46</v>
      </c>
      <c r="C97" s="18">
        <v>1</v>
      </c>
      <c r="D97" s="19">
        <v>2100</v>
      </c>
      <c r="E97" s="21">
        <f t="shared" si="6"/>
        <v>2100</v>
      </c>
      <c r="F97" s="5"/>
    </row>
    <row r="98" spans="1:6" ht="21" customHeight="1">
      <c r="A98" s="6" t="s">
        <v>148</v>
      </c>
      <c r="B98" s="6" t="s">
        <v>46</v>
      </c>
      <c r="C98" s="18">
        <v>1</v>
      </c>
      <c r="D98" s="19">
        <v>950</v>
      </c>
      <c r="E98" s="22">
        <f t="shared" si="6"/>
        <v>950</v>
      </c>
      <c r="F98" s="6"/>
    </row>
    <row r="99" spans="1:6" ht="21" customHeight="1">
      <c r="A99" s="5" t="s">
        <v>149</v>
      </c>
      <c r="B99" s="5" t="s">
        <v>46</v>
      </c>
      <c r="C99" s="18">
        <v>1</v>
      </c>
      <c r="D99" s="19">
        <v>1400</v>
      </c>
      <c r="E99" s="21">
        <f t="shared" si="6"/>
        <v>1400</v>
      </c>
      <c r="F99" s="5"/>
    </row>
    <row r="100" spans="1:6" ht="21" customHeight="1">
      <c r="A100" s="2" t="s">
        <v>150</v>
      </c>
      <c r="B100" s="2"/>
      <c r="C100" s="12"/>
      <c r="D100" s="16"/>
      <c r="E100" s="23">
        <f>SUM(E94:E99)</f>
        <v>14610</v>
      </c>
      <c r="F100" s="2"/>
    </row>
    <row r="101" spans="1:6" ht="21" customHeight="1">
      <c r="A101" s="5"/>
      <c r="B101" s="5"/>
      <c r="C101" s="11"/>
      <c r="D101" s="15"/>
      <c r="E101" s="21"/>
      <c r="F101" s="5"/>
    </row>
    <row r="102" spans="1:6" ht="21" customHeight="1">
      <c r="A102" s="1" t="s">
        <v>151</v>
      </c>
      <c r="B102" s="1"/>
      <c r="C102" s="10"/>
      <c r="D102" s="14"/>
      <c r="E102" s="20"/>
      <c r="F102" s="1"/>
    </row>
    <row r="103" spans="1:6" ht="21" customHeight="1">
      <c r="A103" s="5" t="s">
        <v>152</v>
      </c>
      <c r="B103" s="5" t="s">
        <v>49</v>
      </c>
      <c r="C103" s="18">
        <v>10</v>
      </c>
      <c r="D103" s="19">
        <v>850</v>
      </c>
      <c r="E103" s="21">
        <f t="shared" ref="E103:E110" si="7">C103*D103</f>
        <v>8500</v>
      </c>
      <c r="F103" s="5"/>
    </row>
    <row r="104" spans="1:6" ht="21" customHeight="1">
      <c r="A104" s="6" t="s">
        <v>153</v>
      </c>
      <c r="B104" s="6" t="s">
        <v>46</v>
      </c>
      <c r="C104" s="18">
        <v>1</v>
      </c>
      <c r="D104" s="19">
        <v>4500</v>
      </c>
      <c r="E104" s="22">
        <f t="shared" si="7"/>
        <v>4500</v>
      </c>
      <c r="F104" s="6"/>
    </row>
    <row r="105" spans="1:6" ht="21" customHeight="1">
      <c r="A105" s="5" t="s">
        <v>154</v>
      </c>
      <c r="B105" s="5" t="s">
        <v>46</v>
      </c>
      <c r="C105" s="18">
        <v>1</v>
      </c>
      <c r="D105" s="19">
        <v>2500</v>
      </c>
      <c r="E105" s="21">
        <f t="shared" si="7"/>
        <v>2500</v>
      </c>
      <c r="F105" s="5"/>
    </row>
    <row r="106" spans="1:6" ht="21" customHeight="1">
      <c r="A106" s="6" t="s">
        <v>155</v>
      </c>
      <c r="B106" s="6" t="s">
        <v>46</v>
      </c>
      <c r="C106" s="18">
        <v>1</v>
      </c>
      <c r="D106" s="19">
        <v>2400</v>
      </c>
      <c r="E106" s="22">
        <f t="shared" si="7"/>
        <v>2400</v>
      </c>
      <c r="F106" s="6" t="s">
        <v>156</v>
      </c>
    </row>
    <row r="107" spans="1:6" ht="21" customHeight="1">
      <c r="A107" s="5" t="s">
        <v>157</v>
      </c>
      <c r="B107" s="5" t="s">
        <v>46</v>
      </c>
      <c r="C107" s="18">
        <v>1</v>
      </c>
      <c r="D107" s="19">
        <v>3200</v>
      </c>
      <c r="E107" s="21">
        <f t="shared" si="7"/>
        <v>3200</v>
      </c>
      <c r="F107" s="5"/>
    </row>
    <row r="108" spans="1:6" ht="21" customHeight="1">
      <c r="A108" s="6" t="s">
        <v>158</v>
      </c>
      <c r="B108" s="6" t="s">
        <v>159</v>
      </c>
      <c r="C108" s="18">
        <v>14</v>
      </c>
      <c r="D108" s="19">
        <v>180</v>
      </c>
      <c r="E108" s="22">
        <f t="shared" si="7"/>
        <v>2520</v>
      </c>
      <c r="F108" s="6" t="s">
        <v>160</v>
      </c>
    </row>
    <row r="109" spans="1:6" ht="21" customHeight="1">
      <c r="A109" s="5" t="s">
        <v>161</v>
      </c>
      <c r="B109" s="5" t="s">
        <v>46</v>
      </c>
      <c r="C109" s="18">
        <v>1</v>
      </c>
      <c r="D109" s="19">
        <v>1200</v>
      </c>
      <c r="E109" s="21">
        <f t="shared" si="7"/>
        <v>1200</v>
      </c>
      <c r="F109" s="5"/>
    </row>
    <row r="110" spans="1:6" ht="21" customHeight="1">
      <c r="A110" s="6" t="s">
        <v>162</v>
      </c>
      <c r="B110" s="6" t="s">
        <v>46</v>
      </c>
      <c r="C110" s="18">
        <v>1</v>
      </c>
      <c r="D110" s="19">
        <v>2300</v>
      </c>
      <c r="E110" s="22">
        <f t="shared" si="7"/>
        <v>2300</v>
      </c>
      <c r="F110" s="6"/>
    </row>
    <row r="111" spans="1:6" ht="21" customHeight="1">
      <c r="A111" s="2" t="s">
        <v>163</v>
      </c>
      <c r="B111" s="2"/>
      <c r="C111" s="12"/>
      <c r="D111" s="16"/>
      <c r="E111" s="23">
        <f>SUM(E103:E110)</f>
        <v>27120</v>
      </c>
      <c r="F111" s="2"/>
    </row>
    <row r="112" spans="1:6" ht="21" customHeight="1">
      <c r="A112" s="5"/>
      <c r="B112" s="5"/>
      <c r="C112" s="11"/>
      <c r="D112" s="15"/>
      <c r="E112" s="21"/>
      <c r="F112" s="5"/>
    </row>
    <row r="113" spans="1:6" ht="21" customHeight="1">
      <c r="A113" s="1" t="s">
        <v>164</v>
      </c>
      <c r="B113" s="1"/>
      <c r="C113" s="10"/>
      <c r="D113" s="14"/>
      <c r="E113" s="20"/>
      <c r="F113" s="1"/>
    </row>
    <row r="114" spans="1:6" ht="21" customHeight="1">
      <c r="A114" s="6" t="s">
        <v>165</v>
      </c>
      <c r="B114" s="6" t="s">
        <v>46</v>
      </c>
      <c r="C114" s="18">
        <v>1</v>
      </c>
      <c r="D114" s="19">
        <v>8500</v>
      </c>
      <c r="E114" s="22">
        <f t="shared" ref="E114:E119" si="8">C114*D114</f>
        <v>8500</v>
      </c>
      <c r="F114" s="6"/>
    </row>
    <row r="115" spans="1:6" ht="21" customHeight="1">
      <c r="A115" s="5" t="s">
        <v>166</v>
      </c>
      <c r="B115" s="5" t="s">
        <v>46</v>
      </c>
      <c r="C115" s="18">
        <v>1</v>
      </c>
      <c r="D115" s="19">
        <v>5500</v>
      </c>
      <c r="E115" s="21">
        <f t="shared" si="8"/>
        <v>5500</v>
      </c>
      <c r="F115" s="5" t="s">
        <v>167</v>
      </c>
    </row>
    <row r="116" spans="1:6" ht="21" customHeight="1">
      <c r="A116" s="6" t="s">
        <v>168</v>
      </c>
      <c r="B116" s="6" t="s">
        <v>46</v>
      </c>
      <c r="C116" s="18">
        <v>1</v>
      </c>
      <c r="D116" s="19">
        <v>4500</v>
      </c>
      <c r="E116" s="22">
        <f t="shared" si="8"/>
        <v>4500</v>
      </c>
      <c r="F116" s="6"/>
    </row>
    <row r="117" spans="1:6" ht="21" customHeight="1">
      <c r="A117" s="5" t="s">
        <v>169</v>
      </c>
      <c r="B117" s="5" t="s">
        <v>46</v>
      </c>
      <c r="C117" s="18">
        <v>1</v>
      </c>
      <c r="D117" s="19">
        <v>5200</v>
      </c>
      <c r="E117" s="21">
        <f t="shared" si="8"/>
        <v>5200</v>
      </c>
      <c r="F117" s="5"/>
    </row>
    <row r="118" spans="1:6" ht="21" customHeight="1">
      <c r="A118" s="6" t="s">
        <v>170</v>
      </c>
      <c r="B118" s="6" t="s">
        <v>46</v>
      </c>
      <c r="C118" s="18">
        <v>1</v>
      </c>
      <c r="D118" s="19">
        <v>2300</v>
      </c>
      <c r="E118" s="22">
        <f t="shared" si="8"/>
        <v>2300</v>
      </c>
      <c r="F118" s="6" t="s">
        <v>171</v>
      </c>
    </row>
    <row r="119" spans="1:6" ht="21" customHeight="1">
      <c r="A119" s="5" t="s">
        <v>172</v>
      </c>
      <c r="B119" s="5" t="s">
        <v>46</v>
      </c>
      <c r="C119" s="18">
        <v>1</v>
      </c>
      <c r="D119" s="19">
        <v>1000</v>
      </c>
      <c r="E119" s="21">
        <f t="shared" si="8"/>
        <v>1000</v>
      </c>
      <c r="F119" s="5"/>
    </row>
    <row r="120" spans="1:6" ht="21" customHeight="1">
      <c r="A120" s="2" t="s">
        <v>173</v>
      </c>
      <c r="B120" s="2"/>
      <c r="C120" s="12"/>
      <c r="D120" s="16"/>
      <c r="E120" s="23">
        <f>SUM(E114:E119)</f>
        <v>27000</v>
      </c>
      <c r="F120" s="2"/>
    </row>
    <row r="121" spans="1:6" ht="21" customHeight="1">
      <c r="A121" s="5"/>
      <c r="B121" s="5"/>
      <c r="C121" s="11"/>
      <c r="D121" s="15"/>
      <c r="E121" s="21"/>
      <c r="F121" s="5"/>
    </row>
    <row r="122" spans="1:6" ht="21" customHeight="1">
      <c r="A122" s="5" t="s">
        <v>18</v>
      </c>
      <c r="B122" s="5"/>
      <c r="C122" s="18">
        <v>0.18</v>
      </c>
      <c r="D122" s="15"/>
      <c r="E122" s="21">
        <f>C122*SUM(E15,E26,E41)</f>
        <v>14615.1</v>
      </c>
      <c r="F122" s="5" t="s">
        <v>174</v>
      </c>
    </row>
    <row r="123" spans="1:6" ht="21" customHeight="1">
      <c r="A123" s="5" t="s">
        <v>175</v>
      </c>
      <c r="B123" s="5"/>
      <c r="C123" s="18">
        <v>6000</v>
      </c>
      <c r="D123" s="15"/>
      <c r="E123" s="21">
        <f>C123</f>
        <v>6000</v>
      </c>
      <c r="F123" s="5"/>
    </row>
    <row r="124" spans="1:6" ht="21" customHeight="1">
      <c r="A124" s="1" t="s">
        <v>20</v>
      </c>
      <c r="B124" s="1"/>
      <c r="C124" s="10"/>
      <c r="D124" s="14"/>
      <c r="E124" s="20">
        <f>SUM(E15,E26,E41,E53,E61,E74,E82,E91,E100,E111,E120,E122:E123)</f>
        <v>238100.1</v>
      </c>
      <c r="F124" s="1"/>
    </row>
    <row r="125" spans="1:6" ht="21" customHeight="1">
      <c r="A125" s="5" t="s">
        <v>21</v>
      </c>
      <c r="B125" s="5"/>
      <c r="C125" s="18">
        <v>7.0000000000000007E-2</v>
      </c>
      <c r="D125" s="15"/>
      <c r="E125" s="21">
        <f>E124*C125</f>
        <v>16667.007000000001</v>
      </c>
      <c r="F125" s="5" t="s">
        <v>176</v>
      </c>
    </row>
    <row r="126" spans="1:6" ht="21" customHeight="1">
      <c r="A126" s="5" t="s">
        <v>22</v>
      </c>
      <c r="B126" s="5"/>
      <c r="C126" s="18">
        <v>0.03</v>
      </c>
      <c r="D126" s="15"/>
      <c r="E126" s="21">
        <f>(E124+E125)*C126/(1-C126)</f>
        <v>7879.3950618556701</v>
      </c>
      <c r="F126" s="5" t="s">
        <v>177</v>
      </c>
    </row>
    <row r="127" spans="1:6" ht="21" customHeight="1">
      <c r="A127" s="3" t="s">
        <v>23</v>
      </c>
      <c r="B127" s="3"/>
      <c r="C127" s="13"/>
      <c r="D127" s="4"/>
      <c r="E127" s="4">
        <f>SUM(E124:E126)</f>
        <v>262646.50206185569</v>
      </c>
      <c r="F12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88FA8"/>
  </sheetPr>
  <dimension ref="A2:F127"/>
  <sheetViews>
    <sheetView showGridLines="0" workbookViewId="0">
      <pane ySplit="5" topLeftCell="A6" activePane="bottomLeft" state="frozen"/>
      <selection pane="bottomLeft"/>
    </sheetView>
  </sheetViews>
  <sheetFormatPr defaultRowHeight="14"/>
  <cols>
    <col min="1" max="1" width="48" customWidth="1"/>
    <col min="2" max="2" width="16" customWidth="1"/>
    <col min="3" max="3" width="13" customWidth="1"/>
    <col min="4" max="5" width="17" customWidth="1"/>
    <col min="6" max="6" width="76" customWidth="1"/>
  </cols>
  <sheetData>
    <row r="2" spans="1:6" ht="19">
      <c r="A2" s="7" t="s">
        <v>178</v>
      </c>
      <c r="B2" s="5"/>
      <c r="C2" s="5"/>
      <c r="D2" s="5"/>
      <c r="E2" s="5"/>
      <c r="F2" s="5"/>
    </row>
    <row r="3" spans="1:6">
      <c r="A3" s="8" t="s">
        <v>36</v>
      </c>
      <c r="B3" s="5"/>
      <c r="C3" s="5"/>
      <c r="D3" s="5"/>
      <c r="E3" s="5"/>
      <c r="F3" s="5"/>
    </row>
    <row r="4" spans="1:6">
      <c r="A4" s="5"/>
      <c r="B4" s="5"/>
      <c r="C4" s="5"/>
      <c r="D4" s="5"/>
      <c r="E4" s="5"/>
      <c r="F4" s="5"/>
    </row>
    <row r="5" spans="1:6" ht="26" customHeight="1">
      <c r="A5" s="9" t="s">
        <v>37</v>
      </c>
      <c r="B5" s="9" t="s">
        <v>38</v>
      </c>
      <c r="C5" s="9" t="s">
        <v>39</v>
      </c>
      <c r="D5" s="9" t="s">
        <v>40</v>
      </c>
      <c r="E5" s="9" t="s">
        <v>41</v>
      </c>
      <c r="F5" s="9" t="s">
        <v>42</v>
      </c>
    </row>
    <row r="6" spans="1:6">
      <c r="A6" s="5" t="s">
        <v>24</v>
      </c>
      <c r="B6" s="5"/>
      <c r="C6" s="17">
        <v>17</v>
      </c>
      <c r="D6" s="5"/>
      <c r="E6" s="5"/>
      <c r="F6" s="5" t="s">
        <v>43</v>
      </c>
    </row>
    <row r="7" spans="1:6">
      <c r="A7" s="5"/>
      <c r="B7" s="5"/>
      <c r="C7" s="5"/>
      <c r="D7" s="5"/>
      <c r="E7" s="5"/>
      <c r="F7" s="5"/>
    </row>
    <row r="8" spans="1:6" ht="21" customHeight="1">
      <c r="A8" s="1" t="s">
        <v>44</v>
      </c>
      <c r="B8" s="1"/>
      <c r="C8" s="10"/>
      <c r="D8" s="14"/>
      <c r="E8" s="20"/>
      <c r="F8" s="1"/>
    </row>
    <row r="9" spans="1:6" ht="21" customHeight="1">
      <c r="A9" s="5" t="s">
        <v>45</v>
      </c>
      <c r="B9" s="5" t="s">
        <v>46</v>
      </c>
      <c r="C9" s="18">
        <v>1</v>
      </c>
      <c r="D9" s="19">
        <v>18000</v>
      </c>
      <c r="E9" s="21">
        <f t="shared" ref="E9:E14" si="0">C9*D9</f>
        <v>18000</v>
      </c>
      <c r="F9" s="5" t="s">
        <v>47</v>
      </c>
    </row>
    <row r="10" spans="1:6" ht="21" customHeight="1">
      <c r="A10" s="6" t="s">
        <v>48</v>
      </c>
      <c r="B10" s="6" t="s">
        <v>49</v>
      </c>
      <c r="C10" s="18">
        <v>5</v>
      </c>
      <c r="D10" s="19">
        <v>1500</v>
      </c>
      <c r="E10" s="22">
        <f t="shared" si="0"/>
        <v>7500</v>
      </c>
      <c r="F10" s="6"/>
    </row>
    <row r="11" spans="1:6" ht="21" customHeight="1">
      <c r="A11" s="5" t="s">
        <v>50</v>
      </c>
      <c r="B11" s="5" t="s">
        <v>49</v>
      </c>
      <c r="C11" s="18">
        <v>3</v>
      </c>
      <c r="D11" s="19">
        <v>1800</v>
      </c>
      <c r="E11" s="21">
        <f t="shared" si="0"/>
        <v>5400</v>
      </c>
      <c r="F11" s="5"/>
    </row>
    <row r="12" spans="1:6" ht="21" customHeight="1">
      <c r="A12" s="6" t="s">
        <v>51</v>
      </c>
      <c r="B12" s="6" t="s">
        <v>49</v>
      </c>
      <c r="C12" s="18">
        <v>3</v>
      </c>
      <c r="D12" s="19">
        <v>1450</v>
      </c>
      <c r="E12" s="22">
        <f t="shared" si="0"/>
        <v>4350</v>
      </c>
      <c r="F12" s="6"/>
    </row>
    <row r="13" spans="1:6" ht="21" customHeight="1">
      <c r="A13" s="5" t="s">
        <v>52</v>
      </c>
      <c r="B13" s="5" t="s">
        <v>53</v>
      </c>
      <c r="C13" s="18">
        <v>5</v>
      </c>
      <c r="D13" s="19">
        <v>400</v>
      </c>
      <c r="E13" s="21">
        <f t="shared" si="0"/>
        <v>2000</v>
      </c>
      <c r="F13" s="5" t="s">
        <v>54</v>
      </c>
    </row>
    <row r="14" spans="1:6" ht="21" customHeight="1">
      <c r="A14" s="6" t="s">
        <v>55</v>
      </c>
      <c r="B14" s="6" t="s">
        <v>46</v>
      </c>
      <c r="C14" s="18">
        <v>1</v>
      </c>
      <c r="D14" s="19">
        <v>1800</v>
      </c>
      <c r="E14" s="22">
        <f t="shared" si="0"/>
        <v>1800</v>
      </c>
      <c r="F14" s="6"/>
    </row>
    <row r="15" spans="1:6" ht="21" customHeight="1">
      <c r="A15" s="2" t="s">
        <v>56</v>
      </c>
      <c r="B15" s="2"/>
      <c r="C15" s="12"/>
      <c r="D15" s="16"/>
      <c r="E15" s="23">
        <f>SUM(E9:E14)</f>
        <v>39050</v>
      </c>
      <c r="F15" s="2"/>
    </row>
    <row r="16" spans="1:6" ht="21" customHeight="1">
      <c r="A16" s="5"/>
      <c r="B16" s="5"/>
      <c r="C16" s="11"/>
      <c r="D16" s="15"/>
      <c r="E16" s="21"/>
      <c r="F16" s="5"/>
    </row>
    <row r="17" spans="1:6" ht="21" customHeight="1">
      <c r="A17" s="1" t="s">
        <v>57</v>
      </c>
      <c r="B17" s="1"/>
      <c r="C17" s="10"/>
      <c r="D17" s="14"/>
      <c r="E17" s="20"/>
      <c r="F17" s="1"/>
    </row>
    <row r="18" spans="1:6" ht="21" customHeight="1">
      <c r="A18" s="6" t="s">
        <v>58</v>
      </c>
      <c r="B18" s="6" t="s">
        <v>59</v>
      </c>
      <c r="C18" s="18">
        <v>31</v>
      </c>
      <c r="D18" s="19">
        <v>300</v>
      </c>
      <c r="E18" s="22">
        <f t="shared" ref="E18:E25" si="1">C18*D18</f>
        <v>9300</v>
      </c>
      <c r="F18" s="6" t="s">
        <v>60</v>
      </c>
    </row>
    <row r="19" spans="1:6" ht="21" customHeight="1">
      <c r="A19" s="5" t="s">
        <v>61</v>
      </c>
      <c r="B19" s="5" t="s">
        <v>59</v>
      </c>
      <c r="C19" s="18">
        <v>27</v>
      </c>
      <c r="D19" s="19">
        <v>300</v>
      </c>
      <c r="E19" s="21">
        <f t="shared" si="1"/>
        <v>8100</v>
      </c>
      <c r="F19" s="5"/>
    </row>
    <row r="20" spans="1:6" ht="21" customHeight="1">
      <c r="A20" s="6" t="s">
        <v>62</v>
      </c>
      <c r="B20" s="6" t="s">
        <v>59</v>
      </c>
      <c r="C20" s="18">
        <v>52</v>
      </c>
      <c r="D20" s="19">
        <v>235</v>
      </c>
      <c r="E20" s="22">
        <f t="shared" si="1"/>
        <v>12220</v>
      </c>
      <c r="F20" s="6" t="s">
        <v>63</v>
      </c>
    </row>
    <row r="21" spans="1:6" ht="21" customHeight="1">
      <c r="A21" s="5" t="s">
        <v>64</v>
      </c>
      <c r="B21" s="5" t="s">
        <v>59</v>
      </c>
      <c r="C21" s="18">
        <v>52</v>
      </c>
      <c r="D21" s="19">
        <v>185</v>
      </c>
      <c r="E21" s="21">
        <f t="shared" si="1"/>
        <v>9620</v>
      </c>
      <c r="F21" s="5" t="s">
        <v>65</v>
      </c>
    </row>
    <row r="22" spans="1:6" ht="21" customHeight="1">
      <c r="A22" s="6" t="s">
        <v>66</v>
      </c>
      <c r="B22" s="6" t="s">
        <v>67</v>
      </c>
      <c r="C22" s="18">
        <v>180</v>
      </c>
      <c r="D22" s="19">
        <v>110</v>
      </c>
      <c r="E22" s="22">
        <f t="shared" si="1"/>
        <v>19800</v>
      </c>
      <c r="F22" s="6"/>
    </row>
    <row r="23" spans="1:6" ht="21" customHeight="1">
      <c r="A23" s="5" t="s">
        <v>68</v>
      </c>
      <c r="B23" s="5" t="s">
        <v>53</v>
      </c>
      <c r="C23" s="18">
        <v>12</v>
      </c>
      <c r="D23" s="19">
        <v>300</v>
      </c>
      <c r="E23" s="21">
        <f t="shared" si="1"/>
        <v>3600</v>
      </c>
      <c r="F23" s="5" t="s">
        <v>69</v>
      </c>
    </row>
    <row r="24" spans="1:6" ht="21" customHeight="1">
      <c r="A24" s="6" t="s">
        <v>70</v>
      </c>
      <c r="B24" s="6" t="s">
        <v>46</v>
      </c>
      <c r="C24" s="18">
        <v>1</v>
      </c>
      <c r="D24" s="19">
        <v>4500</v>
      </c>
      <c r="E24" s="22">
        <f t="shared" si="1"/>
        <v>4500</v>
      </c>
      <c r="F24" s="6"/>
    </row>
    <row r="25" spans="1:6" ht="21" customHeight="1">
      <c r="A25" s="5" t="s">
        <v>71</v>
      </c>
      <c r="B25" s="5" t="s">
        <v>53</v>
      </c>
      <c r="C25" s="18">
        <v>6</v>
      </c>
      <c r="D25" s="19">
        <v>650</v>
      </c>
      <c r="E25" s="21">
        <f t="shared" si="1"/>
        <v>3900</v>
      </c>
      <c r="F25" s="5"/>
    </row>
    <row r="26" spans="1:6" ht="21" customHeight="1">
      <c r="A26" s="2" t="s">
        <v>72</v>
      </c>
      <c r="B26" s="2"/>
      <c r="C26" s="12"/>
      <c r="D26" s="16"/>
      <c r="E26" s="23">
        <f>SUM(E18:E25)</f>
        <v>71040</v>
      </c>
      <c r="F26" s="2"/>
    </row>
    <row r="27" spans="1:6" ht="21" customHeight="1">
      <c r="A27" s="5"/>
      <c r="B27" s="5"/>
      <c r="C27" s="11"/>
      <c r="D27" s="15"/>
      <c r="E27" s="21"/>
      <c r="F27" s="5"/>
    </row>
    <row r="28" spans="1:6" ht="21" customHeight="1">
      <c r="A28" s="1" t="s">
        <v>73</v>
      </c>
      <c r="B28" s="1"/>
      <c r="C28" s="10"/>
      <c r="D28" s="14"/>
      <c r="E28" s="20"/>
      <c r="F28" s="1"/>
    </row>
    <row r="29" spans="1:6" ht="21" customHeight="1">
      <c r="A29" s="5" t="s">
        <v>74</v>
      </c>
      <c r="B29" s="5" t="s">
        <v>53</v>
      </c>
      <c r="C29" s="18">
        <v>22</v>
      </c>
      <c r="D29" s="19">
        <v>425</v>
      </c>
      <c r="E29" s="21">
        <f t="shared" ref="E29:E40" si="2">C29*D29</f>
        <v>9350</v>
      </c>
      <c r="F29" s="5"/>
    </row>
    <row r="30" spans="1:6" ht="21" customHeight="1">
      <c r="A30" s="6" t="s">
        <v>75</v>
      </c>
      <c r="B30" s="6" t="s">
        <v>53</v>
      </c>
      <c r="C30" s="18">
        <v>26</v>
      </c>
      <c r="D30" s="19">
        <v>275</v>
      </c>
      <c r="E30" s="22">
        <f t="shared" si="2"/>
        <v>7150</v>
      </c>
      <c r="F30" s="6"/>
    </row>
    <row r="31" spans="1:6" ht="21" customHeight="1">
      <c r="A31" s="5" t="s">
        <v>76</v>
      </c>
      <c r="B31" s="5" t="s">
        <v>53</v>
      </c>
      <c r="C31" s="18">
        <v>20</v>
      </c>
      <c r="D31" s="19">
        <v>600</v>
      </c>
      <c r="E31" s="21">
        <f t="shared" si="2"/>
        <v>12000</v>
      </c>
      <c r="F31" s="5"/>
    </row>
    <row r="32" spans="1:6" ht="21" customHeight="1">
      <c r="A32" s="6" t="s">
        <v>77</v>
      </c>
      <c r="B32" s="6" t="s">
        <v>67</v>
      </c>
      <c r="C32" s="18">
        <v>34</v>
      </c>
      <c r="D32" s="19">
        <v>320</v>
      </c>
      <c r="E32" s="22">
        <f t="shared" si="2"/>
        <v>10880</v>
      </c>
      <c r="F32" s="6"/>
    </row>
    <row r="33" spans="1:6" ht="21" customHeight="1">
      <c r="A33" s="5" t="s">
        <v>78</v>
      </c>
      <c r="B33" s="5" t="s">
        <v>67</v>
      </c>
      <c r="C33" s="18">
        <v>40</v>
      </c>
      <c r="D33" s="19">
        <v>350</v>
      </c>
      <c r="E33" s="21">
        <f t="shared" si="2"/>
        <v>14000</v>
      </c>
      <c r="F33" s="5"/>
    </row>
    <row r="34" spans="1:6" ht="21" customHeight="1">
      <c r="A34" s="6" t="s">
        <v>79</v>
      </c>
      <c r="B34" s="6" t="s">
        <v>67</v>
      </c>
      <c r="C34" s="18">
        <v>34</v>
      </c>
      <c r="D34" s="19">
        <v>325</v>
      </c>
      <c r="E34" s="22">
        <f t="shared" si="2"/>
        <v>11050</v>
      </c>
      <c r="F34" s="6"/>
    </row>
    <row r="35" spans="1:6" ht="21" customHeight="1">
      <c r="A35" s="5" t="s">
        <v>80</v>
      </c>
      <c r="B35" s="5" t="s">
        <v>67</v>
      </c>
      <c r="C35" s="18">
        <v>36</v>
      </c>
      <c r="D35" s="19">
        <v>425</v>
      </c>
      <c r="E35" s="21">
        <f t="shared" si="2"/>
        <v>15300</v>
      </c>
      <c r="F35" s="5"/>
    </row>
    <row r="36" spans="1:6" ht="21" customHeight="1">
      <c r="A36" s="6" t="s">
        <v>81</v>
      </c>
      <c r="B36" s="6" t="s">
        <v>67</v>
      </c>
      <c r="C36" s="18">
        <v>39</v>
      </c>
      <c r="D36" s="19">
        <v>350</v>
      </c>
      <c r="E36" s="22">
        <f t="shared" si="2"/>
        <v>13650</v>
      </c>
      <c r="F36" s="6"/>
    </row>
    <row r="37" spans="1:6" ht="21" customHeight="1">
      <c r="A37" s="5" t="s">
        <v>82</v>
      </c>
      <c r="B37" s="5" t="s">
        <v>67</v>
      </c>
      <c r="C37" s="18">
        <v>20</v>
      </c>
      <c r="D37" s="19">
        <v>310</v>
      </c>
      <c r="E37" s="21">
        <f t="shared" si="2"/>
        <v>6200</v>
      </c>
      <c r="F37" s="5"/>
    </row>
    <row r="38" spans="1:6" ht="21" customHeight="1">
      <c r="A38" s="6" t="s">
        <v>83</v>
      </c>
      <c r="B38" s="6" t="s">
        <v>67</v>
      </c>
      <c r="C38" s="18">
        <v>45</v>
      </c>
      <c r="D38" s="19">
        <v>325</v>
      </c>
      <c r="E38" s="22">
        <f t="shared" si="2"/>
        <v>14625</v>
      </c>
      <c r="F38" s="6"/>
    </row>
    <row r="39" spans="1:6" ht="21" customHeight="1">
      <c r="A39" s="5" t="s">
        <v>84</v>
      </c>
      <c r="B39" s="5" t="s">
        <v>67</v>
      </c>
      <c r="C39" s="18">
        <v>58</v>
      </c>
      <c r="D39" s="19">
        <v>200</v>
      </c>
      <c r="E39" s="21">
        <f t="shared" si="2"/>
        <v>11600</v>
      </c>
      <c r="F39" s="5"/>
    </row>
    <row r="40" spans="1:6" ht="21" customHeight="1">
      <c r="A40" s="6" t="s">
        <v>85</v>
      </c>
      <c r="B40" s="6" t="s">
        <v>53</v>
      </c>
      <c r="C40" s="18">
        <v>3</v>
      </c>
      <c r="D40" s="19">
        <v>650</v>
      </c>
      <c r="E40" s="22">
        <f t="shared" si="2"/>
        <v>1950</v>
      </c>
      <c r="F40" s="6" t="s">
        <v>86</v>
      </c>
    </row>
    <row r="41" spans="1:6" ht="21" customHeight="1">
      <c r="A41" s="2" t="s">
        <v>87</v>
      </c>
      <c r="B41" s="2"/>
      <c r="C41" s="12"/>
      <c r="D41" s="16"/>
      <c r="E41" s="23">
        <f>SUM(E29:E40)</f>
        <v>127755</v>
      </c>
      <c r="F41" s="2"/>
    </row>
    <row r="42" spans="1:6" ht="21" customHeight="1">
      <c r="A42" s="5"/>
      <c r="B42" s="5"/>
      <c r="C42" s="11"/>
      <c r="D42" s="15"/>
      <c r="E42" s="21"/>
      <c r="F42" s="5"/>
    </row>
    <row r="43" spans="1:6" ht="21" customHeight="1">
      <c r="A43" s="1" t="s">
        <v>88</v>
      </c>
      <c r="B43" s="1"/>
      <c r="C43" s="10"/>
      <c r="D43" s="14"/>
      <c r="E43" s="20"/>
      <c r="F43" s="1"/>
    </row>
    <row r="44" spans="1:6" ht="21" customHeight="1">
      <c r="A44" s="6" t="s">
        <v>89</v>
      </c>
      <c r="B44" s="6" t="s">
        <v>53</v>
      </c>
      <c r="C44" s="18">
        <v>5</v>
      </c>
      <c r="D44" s="19">
        <v>3500</v>
      </c>
      <c r="E44" s="22">
        <f t="shared" ref="E44:E52" si="3">C44*D44</f>
        <v>17500</v>
      </c>
      <c r="F44" s="6" t="s">
        <v>90</v>
      </c>
    </row>
    <row r="45" spans="1:6" ht="21" customHeight="1">
      <c r="A45" s="5" t="s">
        <v>91</v>
      </c>
      <c r="B45" s="5" t="s">
        <v>53</v>
      </c>
      <c r="C45" s="18">
        <v>5</v>
      </c>
      <c r="D45" s="19">
        <v>1500</v>
      </c>
      <c r="E45" s="21">
        <f t="shared" si="3"/>
        <v>7500</v>
      </c>
      <c r="F45" s="5"/>
    </row>
    <row r="46" spans="1:6" ht="21" customHeight="1">
      <c r="A46" s="6" t="s">
        <v>92</v>
      </c>
      <c r="B46" s="6" t="s">
        <v>93</v>
      </c>
      <c r="C46" s="18">
        <v>12</v>
      </c>
      <c r="D46" s="19">
        <v>650</v>
      </c>
      <c r="E46" s="22">
        <f t="shared" si="3"/>
        <v>7800</v>
      </c>
      <c r="F46" s="6"/>
    </row>
    <row r="47" spans="1:6" ht="21" customHeight="1">
      <c r="A47" s="5" t="s">
        <v>94</v>
      </c>
      <c r="B47" s="5" t="s">
        <v>93</v>
      </c>
      <c r="C47" s="18">
        <v>8</v>
      </c>
      <c r="D47" s="19">
        <v>850</v>
      </c>
      <c r="E47" s="21">
        <f t="shared" si="3"/>
        <v>6800</v>
      </c>
      <c r="F47" s="5" t="s">
        <v>95</v>
      </c>
    </row>
    <row r="48" spans="1:6" ht="21" customHeight="1">
      <c r="A48" s="6" t="s">
        <v>96</v>
      </c>
      <c r="B48" s="6" t="s">
        <v>93</v>
      </c>
      <c r="C48" s="18">
        <v>6</v>
      </c>
      <c r="D48" s="19">
        <v>1050</v>
      </c>
      <c r="E48" s="22">
        <f t="shared" si="3"/>
        <v>6300</v>
      </c>
      <c r="F48" s="6"/>
    </row>
    <row r="49" spans="1:6" ht="21" customHeight="1">
      <c r="A49" s="5" t="s">
        <v>97</v>
      </c>
      <c r="B49" s="5" t="s">
        <v>53</v>
      </c>
      <c r="C49" s="18">
        <v>2</v>
      </c>
      <c r="D49" s="19">
        <v>1400</v>
      </c>
      <c r="E49" s="21">
        <f t="shared" si="3"/>
        <v>2800</v>
      </c>
      <c r="F49" s="5"/>
    </row>
    <row r="50" spans="1:6" ht="21" customHeight="1">
      <c r="A50" s="6" t="s">
        <v>98</v>
      </c>
      <c r="B50" s="6" t="s">
        <v>46</v>
      </c>
      <c r="C50" s="18">
        <v>1</v>
      </c>
      <c r="D50" s="19">
        <v>8500</v>
      </c>
      <c r="E50" s="22">
        <f t="shared" si="3"/>
        <v>8500</v>
      </c>
      <c r="F50" s="6" t="s">
        <v>99</v>
      </c>
    </row>
    <row r="51" spans="1:6" ht="21" customHeight="1">
      <c r="A51" s="5" t="s">
        <v>100</v>
      </c>
      <c r="B51" s="5" t="s">
        <v>53</v>
      </c>
      <c r="C51" s="18">
        <v>4</v>
      </c>
      <c r="D51" s="19">
        <v>900</v>
      </c>
      <c r="E51" s="21">
        <f t="shared" si="3"/>
        <v>3600</v>
      </c>
      <c r="F51" s="5"/>
    </row>
    <row r="52" spans="1:6" ht="21" customHeight="1">
      <c r="A52" s="6" t="s">
        <v>101</v>
      </c>
      <c r="B52" s="6" t="s">
        <v>46</v>
      </c>
      <c r="C52" s="18">
        <v>1</v>
      </c>
      <c r="D52" s="19">
        <v>2000</v>
      </c>
      <c r="E52" s="22">
        <f t="shared" si="3"/>
        <v>2000</v>
      </c>
      <c r="F52" s="6"/>
    </row>
    <row r="53" spans="1:6" ht="21" customHeight="1">
      <c r="A53" s="2" t="s">
        <v>102</v>
      </c>
      <c r="B53" s="2"/>
      <c r="C53" s="12"/>
      <c r="D53" s="16"/>
      <c r="E53" s="23">
        <f>SUM(E44:E52)</f>
        <v>62800</v>
      </c>
      <c r="F53" s="2"/>
    </row>
    <row r="54" spans="1:6" ht="21" customHeight="1">
      <c r="A54" s="5"/>
      <c r="B54" s="5"/>
      <c r="C54" s="11"/>
      <c r="D54" s="15"/>
      <c r="E54" s="21"/>
      <c r="F54" s="5"/>
    </row>
    <row r="55" spans="1:6" ht="21" customHeight="1">
      <c r="A55" s="1" t="s">
        <v>103</v>
      </c>
      <c r="B55" s="1"/>
      <c r="C55" s="10"/>
      <c r="D55" s="14"/>
      <c r="E55" s="20"/>
      <c r="F55" s="1"/>
    </row>
    <row r="56" spans="1:6" ht="21" customHeight="1">
      <c r="A56" s="6" t="s">
        <v>104</v>
      </c>
      <c r="B56" s="6" t="s">
        <v>53</v>
      </c>
      <c r="C56" s="18">
        <v>6</v>
      </c>
      <c r="D56" s="19">
        <v>1100</v>
      </c>
      <c r="E56" s="22">
        <f>C56*D56</f>
        <v>6600</v>
      </c>
      <c r="F56" s="6" t="s">
        <v>105</v>
      </c>
    </row>
    <row r="57" spans="1:6" ht="21" customHeight="1">
      <c r="A57" s="5" t="s">
        <v>106</v>
      </c>
      <c r="B57" s="5" t="s">
        <v>107</v>
      </c>
      <c r="C57" s="18">
        <v>9</v>
      </c>
      <c r="D57" s="19">
        <v>550</v>
      </c>
      <c r="E57" s="21">
        <f>C57*D57</f>
        <v>4950</v>
      </c>
      <c r="F57" s="5"/>
    </row>
    <row r="58" spans="1:6" ht="21" customHeight="1">
      <c r="A58" s="6" t="s">
        <v>108</v>
      </c>
      <c r="B58" s="6" t="s">
        <v>107</v>
      </c>
      <c r="C58" s="18">
        <v>7</v>
      </c>
      <c r="D58" s="19">
        <v>800</v>
      </c>
      <c r="E58" s="22">
        <f>C58*D58</f>
        <v>5600</v>
      </c>
      <c r="F58" s="6"/>
    </row>
    <row r="59" spans="1:6" ht="21" customHeight="1">
      <c r="A59" s="5" t="s">
        <v>109</v>
      </c>
      <c r="B59" s="5" t="s">
        <v>53</v>
      </c>
      <c r="C59" s="18">
        <v>7</v>
      </c>
      <c r="D59" s="19">
        <v>500</v>
      </c>
      <c r="E59" s="21">
        <f>C59*D59</f>
        <v>3500</v>
      </c>
      <c r="F59" s="5"/>
    </row>
    <row r="60" spans="1:6" ht="21" customHeight="1">
      <c r="A60" s="6" t="s">
        <v>110</v>
      </c>
      <c r="B60" s="6" t="s">
        <v>46</v>
      </c>
      <c r="C60" s="18">
        <v>1</v>
      </c>
      <c r="D60" s="19">
        <v>3800</v>
      </c>
      <c r="E60" s="22">
        <f>C60*D60</f>
        <v>3800</v>
      </c>
      <c r="F60" s="6"/>
    </row>
    <row r="61" spans="1:6" ht="21" customHeight="1">
      <c r="A61" s="2" t="s">
        <v>111</v>
      </c>
      <c r="B61" s="2"/>
      <c r="C61" s="12"/>
      <c r="D61" s="16"/>
      <c r="E61" s="23">
        <f>SUM(E56:E60)</f>
        <v>24450</v>
      </c>
      <c r="F61" s="2"/>
    </row>
    <row r="62" spans="1:6" ht="21" customHeight="1">
      <c r="A62" s="5"/>
      <c r="B62" s="5"/>
      <c r="C62" s="11"/>
      <c r="D62" s="15"/>
      <c r="E62" s="21"/>
      <c r="F62" s="5"/>
    </row>
    <row r="63" spans="1:6" ht="21" customHeight="1">
      <c r="A63" s="1" t="s">
        <v>112</v>
      </c>
      <c r="B63" s="1"/>
      <c r="C63" s="10"/>
      <c r="D63" s="14"/>
      <c r="E63" s="20"/>
      <c r="F63" s="1"/>
    </row>
    <row r="64" spans="1:6" ht="21" customHeight="1">
      <c r="A64" s="6" t="s">
        <v>113</v>
      </c>
      <c r="B64" s="6" t="s">
        <v>46</v>
      </c>
      <c r="C64" s="18">
        <v>1</v>
      </c>
      <c r="D64" s="19">
        <v>11500</v>
      </c>
      <c r="E64" s="22">
        <f t="shared" ref="E64:E73" si="4">C64*D64</f>
        <v>11500</v>
      </c>
      <c r="F64" s="6"/>
    </row>
    <row r="65" spans="1:6" ht="21" customHeight="1">
      <c r="A65" s="5" t="s">
        <v>114</v>
      </c>
      <c r="B65" s="5" t="s">
        <v>46</v>
      </c>
      <c r="C65" s="18">
        <v>1</v>
      </c>
      <c r="D65" s="19">
        <v>4300</v>
      </c>
      <c r="E65" s="21">
        <f t="shared" si="4"/>
        <v>4300</v>
      </c>
      <c r="F65" s="5"/>
    </row>
    <row r="66" spans="1:6" ht="21" customHeight="1">
      <c r="A66" s="6" t="s">
        <v>115</v>
      </c>
      <c r="B66" s="6" t="s">
        <v>46</v>
      </c>
      <c r="C66" s="18">
        <v>1</v>
      </c>
      <c r="D66" s="19">
        <v>4500</v>
      </c>
      <c r="E66" s="22">
        <f t="shared" si="4"/>
        <v>4500</v>
      </c>
      <c r="F66" s="6"/>
    </row>
    <row r="67" spans="1:6" ht="21" customHeight="1">
      <c r="A67" s="5" t="s">
        <v>116</v>
      </c>
      <c r="B67" s="5" t="s">
        <v>46</v>
      </c>
      <c r="C67" s="18">
        <v>1</v>
      </c>
      <c r="D67" s="19">
        <v>2000</v>
      </c>
      <c r="E67" s="21">
        <f t="shared" si="4"/>
        <v>2000</v>
      </c>
      <c r="F67" s="5"/>
    </row>
    <row r="68" spans="1:6" ht="21" customHeight="1">
      <c r="A68" s="6" t="s">
        <v>117</v>
      </c>
      <c r="B68" s="6" t="s">
        <v>46</v>
      </c>
      <c r="C68" s="18">
        <v>1</v>
      </c>
      <c r="D68" s="19">
        <v>2900</v>
      </c>
      <c r="E68" s="22">
        <f t="shared" si="4"/>
        <v>2900</v>
      </c>
      <c r="F68" s="6" t="s">
        <v>118</v>
      </c>
    </row>
    <row r="69" spans="1:6" ht="21" customHeight="1">
      <c r="A69" s="5" t="s">
        <v>119</v>
      </c>
      <c r="B69" s="5" t="s">
        <v>46</v>
      </c>
      <c r="C69" s="18">
        <v>1</v>
      </c>
      <c r="D69" s="19">
        <v>3400</v>
      </c>
      <c r="E69" s="21">
        <f t="shared" si="4"/>
        <v>3400</v>
      </c>
      <c r="F69" s="5"/>
    </row>
    <row r="70" spans="1:6" ht="21" customHeight="1">
      <c r="A70" s="6" t="s">
        <v>120</v>
      </c>
      <c r="B70" s="6" t="s">
        <v>46</v>
      </c>
      <c r="C70" s="18">
        <v>1</v>
      </c>
      <c r="D70" s="19">
        <v>7000</v>
      </c>
      <c r="E70" s="22">
        <f t="shared" si="4"/>
        <v>7000</v>
      </c>
      <c r="F70" s="6"/>
    </row>
    <row r="71" spans="1:6" ht="21" customHeight="1">
      <c r="A71" s="5" t="s">
        <v>121</v>
      </c>
      <c r="B71" s="5" t="s">
        <v>46</v>
      </c>
      <c r="C71" s="18">
        <v>1</v>
      </c>
      <c r="D71" s="19">
        <v>5600</v>
      </c>
      <c r="E71" s="21">
        <f t="shared" si="4"/>
        <v>5600</v>
      </c>
      <c r="F71" s="5"/>
    </row>
    <row r="72" spans="1:6" ht="21" customHeight="1">
      <c r="A72" s="6" t="s">
        <v>122</v>
      </c>
      <c r="B72" s="6" t="s">
        <v>53</v>
      </c>
      <c r="C72" s="18">
        <v>2</v>
      </c>
      <c r="D72" s="19">
        <v>900</v>
      </c>
      <c r="E72" s="22">
        <f t="shared" si="4"/>
        <v>1800</v>
      </c>
      <c r="F72" s="6" t="s">
        <v>123</v>
      </c>
    </row>
    <row r="73" spans="1:6" ht="21" customHeight="1">
      <c r="A73" s="5" t="s">
        <v>124</v>
      </c>
      <c r="B73" s="5" t="s">
        <v>46</v>
      </c>
      <c r="C73" s="18">
        <v>1</v>
      </c>
      <c r="D73" s="19">
        <v>4500</v>
      </c>
      <c r="E73" s="21">
        <f t="shared" si="4"/>
        <v>4500</v>
      </c>
      <c r="F73" s="5"/>
    </row>
    <row r="74" spans="1:6" ht="21" customHeight="1">
      <c r="A74" s="2" t="s">
        <v>125</v>
      </c>
      <c r="B74" s="2"/>
      <c r="C74" s="12"/>
      <c r="D74" s="16"/>
      <c r="E74" s="23">
        <f>SUM(E64:E73)</f>
        <v>47500</v>
      </c>
      <c r="F74" s="2"/>
    </row>
    <row r="75" spans="1:6" ht="21" customHeight="1">
      <c r="A75" s="5"/>
      <c r="B75" s="5"/>
      <c r="C75" s="11"/>
      <c r="D75" s="15"/>
      <c r="E75" s="21"/>
      <c r="F75" s="5"/>
    </row>
    <row r="76" spans="1:6" ht="21" customHeight="1">
      <c r="A76" s="1" t="s">
        <v>126</v>
      </c>
      <c r="B76" s="1"/>
      <c r="C76" s="10"/>
      <c r="D76" s="14"/>
      <c r="E76" s="20"/>
      <c r="F76" s="1"/>
    </row>
    <row r="77" spans="1:6" ht="21" customHeight="1">
      <c r="A77" s="5" t="s">
        <v>127</v>
      </c>
      <c r="B77" s="5" t="s">
        <v>128</v>
      </c>
      <c r="C77" s="18">
        <v>46</v>
      </c>
      <c r="D77" s="19">
        <v>130</v>
      </c>
      <c r="E77" s="21">
        <f>C77*D77</f>
        <v>5980</v>
      </c>
      <c r="F77" s="5"/>
    </row>
    <row r="78" spans="1:6" ht="21" customHeight="1">
      <c r="A78" s="6" t="s">
        <v>129</v>
      </c>
      <c r="B78" s="6" t="s">
        <v>128</v>
      </c>
      <c r="C78" s="18">
        <v>75</v>
      </c>
      <c r="D78" s="19">
        <v>65</v>
      </c>
      <c r="E78" s="22">
        <f>C78*D78</f>
        <v>4875</v>
      </c>
      <c r="F78" s="6"/>
    </row>
    <row r="79" spans="1:6" ht="21" customHeight="1">
      <c r="A79" s="5" t="s">
        <v>130</v>
      </c>
      <c r="B79" s="5" t="s">
        <v>46</v>
      </c>
      <c r="C79" s="18">
        <v>1</v>
      </c>
      <c r="D79" s="19">
        <v>3900</v>
      </c>
      <c r="E79" s="21">
        <f>C79*D79</f>
        <v>3900</v>
      </c>
      <c r="F79" s="5"/>
    </row>
    <row r="80" spans="1:6" ht="21" customHeight="1">
      <c r="A80" s="6" t="s">
        <v>131</v>
      </c>
      <c r="B80" s="6" t="s">
        <v>128</v>
      </c>
      <c r="C80" s="18">
        <v>36</v>
      </c>
      <c r="D80" s="19">
        <v>75</v>
      </c>
      <c r="E80" s="22">
        <f>C80*D80</f>
        <v>2700</v>
      </c>
      <c r="F80" s="6"/>
    </row>
    <row r="81" spans="1:6" ht="21" customHeight="1">
      <c r="A81" s="5" t="s">
        <v>132</v>
      </c>
      <c r="B81" s="5" t="s">
        <v>46</v>
      </c>
      <c r="C81" s="18">
        <v>1</v>
      </c>
      <c r="D81" s="19">
        <v>2200</v>
      </c>
      <c r="E81" s="21">
        <f>C81*D81</f>
        <v>2200</v>
      </c>
      <c r="F81" s="5"/>
    </row>
    <row r="82" spans="1:6" ht="21" customHeight="1">
      <c r="A82" s="2" t="s">
        <v>133</v>
      </c>
      <c r="B82" s="2"/>
      <c r="C82" s="12"/>
      <c r="D82" s="16"/>
      <c r="E82" s="23">
        <f>SUM(E77:E81)</f>
        <v>19655</v>
      </c>
      <c r="F82" s="2"/>
    </row>
    <row r="83" spans="1:6" ht="21" customHeight="1">
      <c r="A83" s="5"/>
      <c r="B83" s="5"/>
      <c r="C83" s="11"/>
      <c r="D83" s="15"/>
      <c r="E83" s="21"/>
      <c r="F83" s="5"/>
    </row>
    <row r="84" spans="1:6" ht="21" customHeight="1">
      <c r="A84" s="1" t="s">
        <v>134</v>
      </c>
      <c r="B84" s="1"/>
      <c r="C84" s="10"/>
      <c r="D84" s="14"/>
      <c r="E84" s="20"/>
      <c r="F84" s="1"/>
    </row>
    <row r="85" spans="1:6" ht="21" customHeight="1">
      <c r="A85" s="5" t="s">
        <v>135</v>
      </c>
      <c r="B85" s="5" t="s">
        <v>49</v>
      </c>
      <c r="C85" s="18">
        <v>4</v>
      </c>
      <c r="D85" s="19">
        <v>3500</v>
      </c>
      <c r="E85" s="21">
        <f t="shared" ref="E85:E90" si="5">C85*D85</f>
        <v>14000</v>
      </c>
      <c r="F85" s="5"/>
    </row>
    <row r="86" spans="1:6" ht="21" customHeight="1">
      <c r="A86" s="6" t="s">
        <v>136</v>
      </c>
      <c r="B86" s="6" t="s">
        <v>49</v>
      </c>
      <c r="C86" s="18">
        <v>4</v>
      </c>
      <c r="D86" s="19">
        <v>2600</v>
      </c>
      <c r="E86" s="22">
        <f t="shared" si="5"/>
        <v>10400</v>
      </c>
      <c r="F86" s="6"/>
    </row>
    <row r="87" spans="1:6" ht="21" customHeight="1">
      <c r="A87" s="5" t="s">
        <v>137</v>
      </c>
      <c r="B87" s="5" t="s">
        <v>49</v>
      </c>
      <c r="C87" s="18">
        <v>4</v>
      </c>
      <c r="D87" s="19">
        <v>1000</v>
      </c>
      <c r="E87" s="21">
        <f t="shared" si="5"/>
        <v>4000</v>
      </c>
      <c r="F87" s="5"/>
    </row>
    <row r="88" spans="1:6" ht="21" customHeight="1">
      <c r="A88" s="6" t="s">
        <v>138</v>
      </c>
      <c r="B88" s="6" t="s">
        <v>46</v>
      </c>
      <c r="C88" s="18">
        <v>1</v>
      </c>
      <c r="D88" s="19">
        <v>4200</v>
      </c>
      <c r="E88" s="22">
        <f t="shared" si="5"/>
        <v>4200</v>
      </c>
      <c r="F88" s="6"/>
    </row>
    <row r="89" spans="1:6" ht="21" customHeight="1">
      <c r="A89" s="5" t="s">
        <v>139</v>
      </c>
      <c r="B89" s="5" t="s">
        <v>53</v>
      </c>
      <c r="C89" s="18">
        <v>17</v>
      </c>
      <c r="D89" s="19">
        <v>420</v>
      </c>
      <c r="E89" s="21">
        <f t="shared" si="5"/>
        <v>7140</v>
      </c>
      <c r="F89" s="5"/>
    </row>
    <row r="90" spans="1:6" ht="21" customHeight="1">
      <c r="A90" s="6" t="s">
        <v>140</v>
      </c>
      <c r="B90" s="6" t="s">
        <v>46</v>
      </c>
      <c r="C90" s="18">
        <v>1</v>
      </c>
      <c r="D90" s="19">
        <v>4500</v>
      </c>
      <c r="E90" s="22">
        <f t="shared" si="5"/>
        <v>4500</v>
      </c>
      <c r="F90" s="6"/>
    </row>
    <row r="91" spans="1:6" ht="21" customHeight="1">
      <c r="A91" s="2" t="s">
        <v>141</v>
      </c>
      <c r="B91" s="2"/>
      <c r="C91" s="12"/>
      <c r="D91" s="16"/>
      <c r="E91" s="23">
        <f>SUM(E85:E90)</f>
        <v>44240</v>
      </c>
      <c r="F91" s="2"/>
    </row>
    <row r="92" spans="1:6" ht="21" customHeight="1">
      <c r="A92" s="5"/>
      <c r="B92" s="5"/>
      <c r="C92" s="11"/>
      <c r="D92" s="15"/>
      <c r="E92" s="21"/>
      <c r="F92" s="5"/>
    </row>
    <row r="93" spans="1:6" ht="21" customHeight="1">
      <c r="A93" s="1" t="s">
        <v>142</v>
      </c>
      <c r="B93" s="1"/>
      <c r="C93" s="10"/>
      <c r="D93" s="14"/>
      <c r="E93" s="20"/>
      <c r="F93" s="1"/>
    </row>
    <row r="94" spans="1:6" ht="21" customHeight="1">
      <c r="A94" s="6" t="s">
        <v>143</v>
      </c>
      <c r="B94" s="6" t="s">
        <v>67</v>
      </c>
      <c r="C94" s="18">
        <v>500</v>
      </c>
      <c r="D94" s="19">
        <v>25</v>
      </c>
      <c r="E94" s="22">
        <f t="shared" ref="E94:E99" si="6">C94*D94</f>
        <v>12500</v>
      </c>
      <c r="F94" s="6"/>
    </row>
    <row r="95" spans="1:6" ht="21" customHeight="1">
      <c r="A95" s="5" t="s">
        <v>144</v>
      </c>
      <c r="B95" s="5" t="s">
        <v>46</v>
      </c>
      <c r="C95" s="18">
        <v>1</v>
      </c>
      <c r="D95" s="19">
        <v>8500</v>
      </c>
      <c r="E95" s="21">
        <f t="shared" si="6"/>
        <v>8500</v>
      </c>
      <c r="F95" s="5"/>
    </row>
    <row r="96" spans="1:6" ht="21" customHeight="1">
      <c r="A96" s="6" t="s">
        <v>145</v>
      </c>
      <c r="B96" s="6" t="s">
        <v>146</v>
      </c>
      <c r="C96" s="18">
        <v>65</v>
      </c>
      <c r="D96" s="19">
        <v>135</v>
      </c>
      <c r="E96" s="22">
        <f t="shared" si="6"/>
        <v>8775</v>
      </c>
      <c r="F96" s="6"/>
    </row>
    <row r="97" spans="1:6" ht="21" customHeight="1">
      <c r="A97" s="5" t="s">
        <v>147</v>
      </c>
      <c r="B97" s="5" t="s">
        <v>46</v>
      </c>
      <c r="C97" s="18">
        <v>1</v>
      </c>
      <c r="D97" s="19">
        <v>6500</v>
      </c>
      <c r="E97" s="21">
        <f t="shared" si="6"/>
        <v>6500</v>
      </c>
      <c r="F97" s="5"/>
    </row>
    <row r="98" spans="1:6" ht="21" customHeight="1">
      <c r="A98" s="6" t="s">
        <v>148</v>
      </c>
      <c r="B98" s="6" t="s">
        <v>46</v>
      </c>
      <c r="C98" s="18">
        <v>1</v>
      </c>
      <c r="D98" s="19">
        <v>2500</v>
      </c>
      <c r="E98" s="22">
        <f t="shared" si="6"/>
        <v>2500</v>
      </c>
      <c r="F98" s="6"/>
    </row>
    <row r="99" spans="1:6" ht="21" customHeight="1">
      <c r="A99" s="5" t="s">
        <v>149</v>
      </c>
      <c r="B99" s="5" t="s">
        <v>46</v>
      </c>
      <c r="C99" s="18">
        <v>1</v>
      </c>
      <c r="D99" s="19">
        <v>4800</v>
      </c>
      <c r="E99" s="21">
        <f t="shared" si="6"/>
        <v>4800</v>
      </c>
      <c r="F99" s="5"/>
    </row>
    <row r="100" spans="1:6" ht="21" customHeight="1">
      <c r="A100" s="2" t="s">
        <v>150</v>
      </c>
      <c r="B100" s="2"/>
      <c r="C100" s="12"/>
      <c r="D100" s="16"/>
      <c r="E100" s="23">
        <f>SUM(E94:E99)</f>
        <v>43575</v>
      </c>
      <c r="F100" s="2"/>
    </row>
    <row r="101" spans="1:6" ht="21" customHeight="1">
      <c r="A101" s="5"/>
      <c r="B101" s="5"/>
      <c r="C101" s="11"/>
      <c r="D101" s="15"/>
      <c r="E101" s="21"/>
      <c r="F101" s="5"/>
    </row>
    <row r="102" spans="1:6" ht="21" customHeight="1">
      <c r="A102" s="1" t="s">
        <v>151</v>
      </c>
      <c r="B102" s="1"/>
      <c r="C102" s="10"/>
      <c r="D102" s="14"/>
      <c r="E102" s="20"/>
      <c r="F102" s="1"/>
    </row>
    <row r="103" spans="1:6" ht="21" customHeight="1">
      <c r="A103" s="5" t="s">
        <v>152</v>
      </c>
      <c r="B103" s="5" t="s">
        <v>49</v>
      </c>
      <c r="C103" s="18">
        <v>15</v>
      </c>
      <c r="D103" s="19">
        <v>1750</v>
      </c>
      <c r="E103" s="21">
        <f t="shared" ref="E103:E110" si="7">C103*D103</f>
        <v>26250</v>
      </c>
      <c r="F103" s="5"/>
    </row>
    <row r="104" spans="1:6" ht="21" customHeight="1">
      <c r="A104" s="6" t="s">
        <v>153</v>
      </c>
      <c r="B104" s="6" t="s">
        <v>46</v>
      </c>
      <c r="C104" s="18">
        <v>1</v>
      </c>
      <c r="D104" s="19">
        <v>14000</v>
      </c>
      <c r="E104" s="22">
        <f t="shared" si="7"/>
        <v>14000</v>
      </c>
      <c r="F104" s="6"/>
    </row>
    <row r="105" spans="1:6" ht="21" customHeight="1">
      <c r="A105" s="5" t="s">
        <v>154</v>
      </c>
      <c r="B105" s="5" t="s">
        <v>46</v>
      </c>
      <c r="C105" s="18">
        <v>1</v>
      </c>
      <c r="D105" s="19">
        <v>9000</v>
      </c>
      <c r="E105" s="21">
        <f t="shared" si="7"/>
        <v>9000</v>
      </c>
      <c r="F105" s="5"/>
    </row>
    <row r="106" spans="1:6" ht="21" customHeight="1">
      <c r="A106" s="6" t="s">
        <v>155</v>
      </c>
      <c r="B106" s="6" t="s">
        <v>46</v>
      </c>
      <c r="C106" s="18">
        <v>1</v>
      </c>
      <c r="D106" s="19">
        <v>8500</v>
      </c>
      <c r="E106" s="22">
        <f t="shared" si="7"/>
        <v>8500</v>
      </c>
      <c r="F106" s="6" t="s">
        <v>156</v>
      </c>
    </row>
    <row r="107" spans="1:6" ht="21" customHeight="1">
      <c r="A107" s="5" t="s">
        <v>157</v>
      </c>
      <c r="B107" s="5" t="s">
        <v>46</v>
      </c>
      <c r="C107" s="18">
        <v>1</v>
      </c>
      <c r="D107" s="19">
        <v>10000</v>
      </c>
      <c r="E107" s="21">
        <f t="shared" si="7"/>
        <v>10000</v>
      </c>
      <c r="F107" s="5"/>
    </row>
    <row r="108" spans="1:6" ht="21" customHeight="1">
      <c r="A108" s="6" t="s">
        <v>158</v>
      </c>
      <c r="B108" s="6" t="s">
        <v>159</v>
      </c>
      <c r="C108" s="18">
        <v>35</v>
      </c>
      <c r="D108" s="19">
        <v>330</v>
      </c>
      <c r="E108" s="22">
        <f t="shared" si="7"/>
        <v>11550</v>
      </c>
      <c r="F108" s="6" t="s">
        <v>160</v>
      </c>
    </row>
    <row r="109" spans="1:6" ht="21" customHeight="1">
      <c r="A109" s="5" t="s">
        <v>161</v>
      </c>
      <c r="B109" s="5" t="s">
        <v>46</v>
      </c>
      <c r="C109" s="18">
        <v>1</v>
      </c>
      <c r="D109" s="19">
        <v>3800</v>
      </c>
      <c r="E109" s="21">
        <f t="shared" si="7"/>
        <v>3800</v>
      </c>
      <c r="F109" s="5"/>
    </row>
    <row r="110" spans="1:6" ht="21" customHeight="1">
      <c r="A110" s="6" t="s">
        <v>162</v>
      </c>
      <c r="B110" s="6" t="s">
        <v>46</v>
      </c>
      <c r="C110" s="18">
        <v>1</v>
      </c>
      <c r="D110" s="19">
        <v>6900</v>
      </c>
      <c r="E110" s="22">
        <f t="shared" si="7"/>
        <v>6900</v>
      </c>
      <c r="F110" s="6"/>
    </row>
    <row r="111" spans="1:6" ht="21" customHeight="1">
      <c r="A111" s="2" t="s">
        <v>163</v>
      </c>
      <c r="B111" s="2"/>
      <c r="C111" s="12"/>
      <c r="D111" s="16"/>
      <c r="E111" s="23">
        <f>SUM(E103:E110)</f>
        <v>90000</v>
      </c>
      <c r="F111" s="2"/>
    </row>
    <row r="112" spans="1:6" ht="21" customHeight="1">
      <c r="A112" s="5"/>
      <c r="B112" s="5"/>
      <c r="C112" s="11"/>
      <c r="D112" s="15"/>
      <c r="E112" s="21"/>
      <c r="F112" s="5"/>
    </row>
    <row r="113" spans="1:6" ht="21" customHeight="1">
      <c r="A113" s="1" t="s">
        <v>164</v>
      </c>
      <c r="B113" s="1"/>
      <c r="C113" s="10"/>
      <c r="D113" s="14"/>
      <c r="E113" s="20"/>
      <c r="F113" s="1"/>
    </row>
    <row r="114" spans="1:6" ht="21" customHeight="1">
      <c r="A114" s="6" t="s">
        <v>165</v>
      </c>
      <c r="B114" s="6" t="s">
        <v>46</v>
      </c>
      <c r="C114" s="18">
        <v>1</v>
      </c>
      <c r="D114" s="19">
        <v>21500</v>
      </c>
      <c r="E114" s="22">
        <f t="shared" ref="E114:E119" si="8">C114*D114</f>
        <v>21500</v>
      </c>
      <c r="F114" s="6"/>
    </row>
    <row r="115" spans="1:6" ht="21" customHeight="1">
      <c r="A115" s="5" t="s">
        <v>166</v>
      </c>
      <c r="B115" s="5" t="s">
        <v>46</v>
      </c>
      <c r="C115" s="18">
        <v>1</v>
      </c>
      <c r="D115" s="19">
        <v>14500</v>
      </c>
      <c r="E115" s="21">
        <f t="shared" si="8"/>
        <v>14500</v>
      </c>
      <c r="F115" s="5" t="s">
        <v>167</v>
      </c>
    </row>
    <row r="116" spans="1:6" ht="21" customHeight="1">
      <c r="A116" s="6" t="s">
        <v>168</v>
      </c>
      <c r="B116" s="6" t="s">
        <v>46</v>
      </c>
      <c r="C116" s="18">
        <v>1</v>
      </c>
      <c r="D116" s="19">
        <v>9500</v>
      </c>
      <c r="E116" s="22">
        <f t="shared" si="8"/>
        <v>9500</v>
      </c>
      <c r="F116" s="6"/>
    </row>
    <row r="117" spans="1:6" ht="21" customHeight="1">
      <c r="A117" s="5" t="s">
        <v>169</v>
      </c>
      <c r="B117" s="5" t="s">
        <v>46</v>
      </c>
      <c r="C117" s="18">
        <v>1</v>
      </c>
      <c r="D117" s="19">
        <v>13000</v>
      </c>
      <c r="E117" s="21">
        <f t="shared" si="8"/>
        <v>13000</v>
      </c>
      <c r="F117" s="5"/>
    </row>
    <row r="118" spans="1:6" ht="21" customHeight="1">
      <c r="A118" s="6" t="s">
        <v>170</v>
      </c>
      <c r="B118" s="6" t="s">
        <v>46</v>
      </c>
      <c r="C118" s="18">
        <v>1</v>
      </c>
      <c r="D118" s="19">
        <v>8500</v>
      </c>
      <c r="E118" s="22">
        <f t="shared" si="8"/>
        <v>8500</v>
      </c>
      <c r="F118" s="6" t="s">
        <v>171</v>
      </c>
    </row>
    <row r="119" spans="1:6" ht="21" customHeight="1">
      <c r="A119" s="5" t="s">
        <v>172</v>
      </c>
      <c r="B119" s="5" t="s">
        <v>46</v>
      </c>
      <c r="C119" s="18">
        <v>1</v>
      </c>
      <c r="D119" s="19">
        <v>2500</v>
      </c>
      <c r="E119" s="21">
        <f t="shared" si="8"/>
        <v>2500</v>
      </c>
      <c r="F119" s="5"/>
    </row>
    <row r="120" spans="1:6" ht="21" customHeight="1">
      <c r="A120" s="2" t="s">
        <v>173</v>
      </c>
      <c r="B120" s="2"/>
      <c r="C120" s="12"/>
      <c r="D120" s="16"/>
      <c r="E120" s="23">
        <f>SUM(E114:E119)</f>
        <v>69500</v>
      </c>
      <c r="F120" s="2"/>
    </row>
    <row r="121" spans="1:6" ht="21" customHeight="1">
      <c r="A121" s="5"/>
      <c r="B121" s="5"/>
      <c r="C121" s="11"/>
      <c r="D121" s="15"/>
      <c r="E121" s="21"/>
      <c r="F121" s="5"/>
    </row>
    <row r="122" spans="1:6" ht="21" customHeight="1">
      <c r="A122" s="5" t="s">
        <v>18</v>
      </c>
      <c r="B122" s="5"/>
      <c r="C122" s="18">
        <v>0.2</v>
      </c>
      <c r="D122" s="15"/>
      <c r="E122" s="21">
        <f>C122*SUM(E15,E26,E41)</f>
        <v>47569</v>
      </c>
      <c r="F122" s="5" t="s">
        <v>174</v>
      </c>
    </row>
    <row r="123" spans="1:6" ht="21" customHeight="1">
      <c r="A123" s="5" t="s">
        <v>175</v>
      </c>
      <c r="B123" s="5"/>
      <c r="C123" s="18">
        <v>17000</v>
      </c>
      <c r="D123" s="15"/>
      <c r="E123" s="21">
        <f>C123</f>
        <v>17000</v>
      </c>
      <c r="F123" s="5"/>
    </row>
    <row r="124" spans="1:6" ht="21" customHeight="1">
      <c r="A124" s="1" t="s">
        <v>20</v>
      </c>
      <c r="B124" s="1"/>
      <c r="C124" s="10"/>
      <c r="D124" s="14"/>
      <c r="E124" s="20">
        <f>SUM(E15,E26,E41,E53,E61,E74,E82,E91,E100,E111,E120,E122:E123)</f>
        <v>704134</v>
      </c>
      <c r="F124" s="1"/>
    </row>
    <row r="125" spans="1:6" ht="21" customHeight="1">
      <c r="A125" s="5" t="s">
        <v>21</v>
      </c>
      <c r="B125" s="5"/>
      <c r="C125" s="18">
        <v>0.09</v>
      </c>
      <c r="D125" s="15"/>
      <c r="E125" s="21">
        <f>E124*C125</f>
        <v>63372.06</v>
      </c>
      <c r="F125" s="5" t="s">
        <v>176</v>
      </c>
    </row>
    <row r="126" spans="1:6" ht="21" customHeight="1">
      <c r="A126" s="5" t="s">
        <v>22</v>
      </c>
      <c r="B126" s="5"/>
      <c r="C126" s="18">
        <v>0.03</v>
      </c>
      <c r="D126" s="15"/>
      <c r="E126" s="21">
        <f>(E124+E125)*C126/(1-C126)</f>
        <v>23737.300824742269</v>
      </c>
      <c r="F126" s="5" t="s">
        <v>177</v>
      </c>
    </row>
    <row r="127" spans="1:6" ht="21" customHeight="1">
      <c r="A127" s="3" t="s">
        <v>23</v>
      </c>
      <c r="B127" s="3"/>
      <c r="C127" s="13"/>
      <c r="D127" s="4"/>
      <c r="E127" s="4">
        <f>SUM(E124:E126)</f>
        <v>791243.36082474235</v>
      </c>
      <c r="F12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88FA8"/>
  </sheetPr>
  <dimension ref="A2:F127"/>
  <sheetViews>
    <sheetView showGridLines="0" workbookViewId="0">
      <pane ySplit="5" topLeftCell="A6" activePane="bottomLeft" state="frozen"/>
      <selection pane="bottomLeft"/>
    </sheetView>
  </sheetViews>
  <sheetFormatPr defaultRowHeight="14"/>
  <cols>
    <col min="1" max="1" width="48" customWidth="1"/>
    <col min="2" max="2" width="16" customWidth="1"/>
    <col min="3" max="3" width="13" customWidth="1"/>
    <col min="4" max="5" width="17" customWidth="1"/>
    <col min="6" max="6" width="76" customWidth="1"/>
  </cols>
  <sheetData>
    <row r="2" spans="1:6" ht="19">
      <c r="A2" s="7" t="s">
        <v>179</v>
      </c>
      <c r="B2" s="5"/>
      <c r="C2" s="5"/>
      <c r="D2" s="5"/>
      <c r="E2" s="5"/>
      <c r="F2" s="5"/>
    </row>
    <row r="3" spans="1:6">
      <c r="A3" s="8" t="s">
        <v>36</v>
      </c>
      <c r="B3" s="5"/>
      <c r="C3" s="5"/>
      <c r="D3" s="5"/>
      <c r="E3" s="5"/>
      <c r="F3" s="5"/>
    </row>
    <row r="4" spans="1:6">
      <c r="A4" s="5"/>
      <c r="B4" s="5"/>
      <c r="C4" s="5"/>
      <c r="D4" s="5"/>
      <c r="E4" s="5"/>
      <c r="F4" s="5"/>
    </row>
    <row r="5" spans="1:6" ht="26" customHeight="1">
      <c r="A5" s="9" t="s">
        <v>37</v>
      </c>
      <c r="B5" s="9" t="s">
        <v>38</v>
      </c>
      <c r="C5" s="9" t="s">
        <v>39</v>
      </c>
      <c r="D5" s="9" t="s">
        <v>40</v>
      </c>
      <c r="E5" s="9" t="s">
        <v>41</v>
      </c>
      <c r="F5" s="9" t="s">
        <v>42</v>
      </c>
    </row>
    <row r="6" spans="1:6">
      <c r="A6" s="5" t="s">
        <v>24</v>
      </c>
      <c r="B6" s="5"/>
      <c r="C6" s="17">
        <v>23</v>
      </c>
      <c r="D6" s="5"/>
      <c r="E6" s="5"/>
      <c r="F6" s="5" t="s">
        <v>43</v>
      </c>
    </row>
    <row r="7" spans="1:6">
      <c r="A7" s="5"/>
      <c r="B7" s="5"/>
      <c r="C7" s="5"/>
      <c r="D7" s="5"/>
      <c r="E7" s="5"/>
      <c r="F7" s="5"/>
    </row>
    <row r="8" spans="1:6" ht="21" customHeight="1">
      <c r="A8" s="1" t="s">
        <v>44</v>
      </c>
      <c r="B8" s="1"/>
      <c r="C8" s="10"/>
      <c r="D8" s="14"/>
      <c r="E8" s="20"/>
      <c r="F8" s="1"/>
    </row>
    <row r="9" spans="1:6" ht="21" customHeight="1">
      <c r="A9" s="5" t="s">
        <v>45</v>
      </c>
      <c r="B9" s="5" t="s">
        <v>46</v>
      </c>
      <c r="C9" s="18">
        <v>1</v>
      </c>
      <c r="D9" s="19">
        <v>55000</v>
      </c>
      <c r="E9" s="21">
        <f t="shared" ref="E9:E14" si="0">C9*D9</f>
        <v>55000</v>
      </c>
      <c r="F9" s="5" t="s">
        <v>47</v>
      </c>
    </row>
    <row r="10" spans="1:6" ht="21" customHeight="1">
      <c r="A10" s="6" t="s">
        <v>48</v>
      </c>
      <c r="B10" s="6" t="s">
        <v>49</v>
      </c>
      <c r="C10" s="18">
        <v>8</v>
      </c>
      <c r="D10" s="19">
        <v>2750</v>
      </c>
      <c r="E10" s="22">
        <f t="shared" si="0"/>
        <v>22000</v>
      </c>
      <c r="F10" s="6"/>
    </row>
    <row r="11" spans="1:6" ht="21" customHeight="1">
      <c r="A11" s="5" t="s">
        <v>50</v>
      </c>
      <c r="B11" s="5" t="s">
        <v>49</v>
      </c>
      <c r="C11" s="18">
        <v>5</v>
      </c>
      <c r="D11" s="19">
        <v>3500</v>
      </c>
      <c r="E11" s="21">
        <f t="shared" si="0"/>
        <v>17500</v>
      </c>
      <c r="F11" s="5"/>
    </row>
    <row r="12" spans="1:6" ht="21" customHeight="1">
      <c r="A12" s="6" t="s">
        <v>51</v>
      </c>
      <c r="B12" s="6" t="s">
        <v>49</v>
      </c>
      <c r="C12" s="18">
        <v>4</v>
      </c>
      <c r="D12" s="19">
        <v>2600</v>
      </c>
      <c r="E12" s="22">
        <f t="shared" si="0"/>
        <v>10400</v>
      </c>
      <c r="F12" s="6"/>
    </row>
    <row r="13" spans="1:6" ht="21" customHeight="1">
      <c r="A13" s="5" t="s">
        <v>52</v>
      </c>
      <c r="B13" s="5" t="s">
        <v>53</v>
      </c>
      <c r="C13" s="18">
        <v>9</v>
      </c>
      <c r="D13" s="19">
        <v>650</v>
      </c>
      <c r="E13" s="21">
        <f t="shared" si="0"/>
        <v>5850</v>
      </c>
      <c r="F13" s="5" t="s">
        <v>54</v>
      </c>
    </row>
    <row r="14" spans="1:6" ht="21" customHeight="1">
      <c r="A14" s="6" t="s">
        <v>55</v>
      </c>
      <c r="B14" s="6" t="s">
        <v>46</v>
      </c>
      <c r="C14" s="18">
        <v>1</v>
      </c>
      <c r="D14" s="19">
        <v>4800</v>
      </c>
      <c r="E14" s="22">
        <f t="shared" si="0"/>
        <v>4800</v>
      </c>
      <c r="F14" s="6"/>
    </row>
    <row r="15" spans="1:6" ht="21" customHeight="1">
      <c r="A15" s="2" t="s">
        <v>56</v>
      </c>
      <c r="B15" s="2"/>
      <c r="C15" s="12"/>
      <c r="D15" s="16"/>
      <c r="E15" s="23">
        <f>SUM(E9:E14)</f>
        <v>115550</v>
      </c>
      <c r="F15" s="2"/>
    </row>
    <row r="16" spans="1:6" ht="21" customHeight="1">
      <c r="A16" s="5"/>
      <c r="B16" s="5"/>
      <c r="C16" s="11"/>
      <c r="D16" s="15"/>
      <c r="E16" s="21"/>
      <c r="F16" s="5"/>
    </row>
    <row r="17" spans="1:6" ht="21" customHeight="1">
      <c r="A17" s="1" t="s">
        <v>57</v>
      </c>
      <c r="B17" s="1"/>
      <c r="C17" s="10"/>
      <c r="D17" s="14"/>
      <c r="E17" s="20"/>
      <c r="F17" s="1"/>
    </row>
    <row r="18" spans="1:6" ht="21" customHeight="1">
      <c r="A18" s="6" t="s">
        <v>58</v>
      </c>
      <c r="B18" s="6" t="s">
        <v>59</v>
      </c>
      <c r="C18" s="18">
        <v>44</v>
      </c>
      <c r="D18" s="19">
        <v>550</v>
      </c>
      <c r="E18" s="22">
        <f t="shared" ref="E18:E25" si="1">C18*D18</f>
        <v>24200</v>
      </c>
      <c r="F18" s="6" t="s">
        <v>60</v>
      </c>
    </row>
    <row r="19" spans="1:6" ht="21" customHeight="1">
      <c r="A19" s="5" t="s">
        <v>61</v>
      </c>
      <c r="B19" s="5" t="s">
        <v>59</v>
      </c>
      <c r="C19" s="18">
        <v>37</v>
      </c>
      <c r="D19" s="19">
        <v>550</v>
      </c>
      <c r="E19" s="21">
        <f t="shared" si="1"/>
        <v>20350</v>
      </c>
      <c r="F19" s="5"/>
    </row>
    <row r="20" spans="1:6" ht="21" customHeight="1">
      <c r="A20" s="6" t="s">
        <v>62</v>
      </c>
      <c r="B20" s="6" t="s">
        <v>59</v>
      </c>
      <c r="C20" s="18">
        <v>78</v>
      </c>
      <c r="D20" s="19">
        <v>430</v>
      </c>
      <c r="E20" s="22">
        <f t="shared" si="1"/>
        <v>33540</v>
      </c>
      <c r="F20" s="6" t="s">
        <v>63</v>
      </c>
    </row>
    <row r="21" spans="1:6" ht="21" customHeight="1">
      <c r="A21" s="5" t="s">
        <v>64</v>
      </c>
      <c r="B21" s="5" t="s">
        <v>59</v>
      </c>
      <c r="C21" s="18">
        <v>76</v>
      </c>
      <c r="D21" s="19">
        <v>340</v>
      </c>
      <c r="E21" s="21">
        <f t="shared" si="1"/>
        <v>25840</v>
      </c>
      <c r="F21" s="5" t="s">
        <v>65</v>
      </c>
    </row>
    <row r="22" spans="1:6" ht="21" customHeight="1">
      <c r="A22" s="6" t="s">
        <v>66</v>
      </c>
      <c r="B22" s="6" t="s">
        <v>67</v>
      </c>
      <c r="C22" s="18">
        <v>340</v>
      </c>
      <c r="D22" s="19">
        <v>170</v>
      </c>
      <c r="E22" s="22">
        <f t="shared" si="1"/>
        <v>57800</v>
      </c>
      <c r="F22" s="6"/>
    </row>
    <row r="23" spans="1:6" ht="21" customHeight="1">
      <c r="A23" s="5" t="s">
        <v>68</v>
      </c>
      <c r="B23" s="5" t="s">
        <v>53</v>
      </c>
      <c r="C23" s="18">
        <v>20</v>
      </c>
      <c r="D23" s="19">
        <v>475</v>
      </c>
      <c r="E23" s="21">
        <f t="shared" si="1"/>
        <v>9500</v>
      </c>
      <c r="F23" s="5" t="s">
        <v>69</v>
      </c>
    </row>
    <row r="24" spans="1:6" ht="21" customHeight="1">
      <c r="A24" s="6" t="s">
        <v>70</v>
      </c>
      <c r="B24" s="6" t="s">
        <v>46</v>
      </c>
      <c r="C24" s="18">
        <v>1</v>
      </c>
      <c r="D24" s="19">
        <v>12000</v>
      </c>
      <c r="E24" s="22">
        <f t="shared" si="1"/>
        <v>12000</v>
      </c>
      <c r="F24" s="6"/>
    </row>
    <row r="25" spans="1:6" ht="21" customHeight="1">
      <c r="A25" s="5" t="s">
        <v>71</v>
      </c>
      <c r="B25" s="5" t="s">
        <v>53</v>
      </c>
      <c r="C25" s="18">
        <v>9</v>
      </c>
      <c r="D25" s="19">
        <v>1100</v>
      </c>
      <c r="E25" s="21">
        <f t="shared" si="1"/>
        <v>9900</v>
      </c>
      <c r="F25" s="5"/>
    </row>
    <row r="26" spans="1:6" ht="21" customHeight="1">
      <c r="A26" s="2" t="s">
        <v>72</v>
      </c>
      <c r="B26" s="2"/>
      <c r="C26" s="12"/>
      <c r="D26" s="16"/>
      <c r="E26" s="23">
        <f>SUM(E18:E25)</f>
        <v>193130</v>
      </c>
      <c r="F26" s="2"/>
    </row>
    <row r="27" spans="1:6" ht="21" customHeight="1">
      <c r="A27" s="5"/>
      <c r="B27" s="5"/>
      <c r="C27" s="11"/>
      <c r="D27" s="15"/>
      <c r="E27" s="21"/>
      <c r="F27" s="5"/>
    </row>
    <row r="28" spans="1:6" ht="21" customHeight="1">
      <c r="A28" s="1" t="s">
        <v>73</v>
      </c>
      <c r="B28" s="1"/>
      <c r="C28" s="10"/>
      <c r="D28" s="14"/>
      <c r="E28" s="20"/>
      <c r="F28" s="1"/>
    </row>
    <row r="29" spans="1:6" ht="21" customHeight="1">
      <c r="A29" s="5" t="s">
        <v>74</v>
      </c>
      <c r="B29" s="5" t="s">
        <v>53</v>
      </c>
      <c r="C29" s="18">
        <v>30</v>
      </c>
      <c r="D29" s="19">
        <v>680</v>
      </c>
      <c r="E29" s="21">
        <f t="shared" ref="E29:E40" si="2">C29*D29</f>
        <v>20400</v>
      </c>
      <c r="F29" s="5"/>
    </row>
    <row r="30" spans="1:6" ht="21" customHeight="1">
      <c r="A30" s="6" t="s">
        <v>75</v>
      </c>
      <c r="B30" s="6" t="s">
        <v>53</v>
      </c>
      <c r="C30" s="18">
        <v>37</v>
      </c>
      <c r="D30" s="19">
        <v>440</v>
      </c>
      <c r="E30" s="22">
        <f t="shared" si="2"/>
        <v>16280</v>
      </c>
      <c r="F30" s="6"/>
    </row>
    <row r="31" spans="1:6" ht="21" customHeight="1">
      <c r="A31" s="5" t="s">
        <v>76</v>
      </c>
      <c r="B31" s="5" t="s">
        <v>53</v>
      </c>
      <c r="C31" s="18">
        <v>28</v>
      </c>
      <c r="D31" s="19">
        <v>1050</v>
      </c>
      <c r="E31" s="21">
        <f t="shared" si="2"/>
        <v>29400</v>
      </c>
      <c r="F31" s="5"/>
    </row>
    <row r="32" spans="1:6" ht="21" customHeight="1">
      <c r="A32" s="6" t="s">
        <v>77</v>
      </c>
      <c r="B32" s="6" t="s">
        <v>67</v>
      </c>
      <c r="C32" s="18">
        <v>56</v>
      </c>
      <c r="D32" s="19">
        <v>530</v>
      </c>
      <c r="E32" s="22">
        <f t="shared" si="2"/>
        <v>29680</v>
      </c>
      <c r="F32" s="6"/>
    </row>
    <row r="33" spans="1:6" ht="21" customHeight="1">
      <c r="A33" s="5" t="s">
        <v>78</v>
      </c>
      <c r="B33" s="5" t="s">
        <v>67</v>
      </c>
      <c r="C33" s="18">
        <v>70</v>
      </c>
      <c r="D33" s="19">
        <v>575</v>
      </c>
      <c r="E33" s="21">
        <f t="shared" si="2"/>
        <v>40250</v>
      </c>
      <c r="F33" s="5"/>
    </row>
    <row r="34" spans="1:6" ht="21" customHeight="1">
      <c r="A34" s="6" t="s">
        <v>79</v>
      </c>
      <c r="B34" s="6" t="s">
        <v>67</v>
      </c>
      <c r="C34" s="18">
        <v>64</v>
      </c>
      <c r="D34" s="19">
        <v>525</v>
      </c>
      <c r="E34" s="22">
        <f t="shared" si="2"/>
        <v>33600</v>
      </c>
      <c r="F34" s="6"/>
    </row>
    <row r="35" spans="1:6" ht="21" customHeight="1">
      <c r="A35" s="5" t="s">
        <v>80</v>
      </c>
      <c r="B35" s="5" t="s">
        <v>67</v>
      </c>
      <c r="C35" s="18">
        <v>58</v>
      </c>
      <c r="D35" s="19">
        <v>675</v>
      </c>
      <c r="E35" s="21">
        <f t="shared" si="2"/>
        <v>39150</v>
      </c>
      <c r="F35" s="5"/>
    </row>
    <row r="36" spans="1:6" ht="21" customHeight="1">
      <c r="A36" s="6" t="s">
        <v>81</v>
      </c>
      <c r="B36" s="6" t="s">
        <v>67</v>
      </c>
      <c r="C36" s="18">
        <v>73</v>
      </c>
      <c r="D36" s="19">
        <v>590</v>
      </c>
      <c r="E36" s="22">
        <f t="shared" si="2"/>
        <v>43070</v>
      </c>
      <c r="F36" s="6"/>
    </row>
    <row r="37" spans="1:6" ht="21" customHeight="1">
      <c r="A37" s="5" t="s">
        <v>82</v>
      </c>
      <c r="B37" s="5" t="s">
        <v>67</v>
      </c>
      <c r="C37" s="18">
        <v>34</v>
      </c>
      <c r="D37" s="19">
        <v>520</v>
      </c>
      <c r="E37" s="21">
        <f t="shared" si="2"/>
        <v>17680</v>
      </c>
      <c r="F37" s="5"/>
    </row>
    <row r="38" spans="1:6" ht="21" customHeight="1">
      <c r="A38" s="6" t="s">
        <v>83</v>
      </c>
      <c r="B38" s="6" t="s">
        <v>67</v>
      </c>
      <c r="C38" s="18">
        <v>77</v>
      </c>
      <c r="D38" s="19">
        <v>540</v>
      </c>
      <c r="E38" s="22">
        <f t="shared" si="2"/>
        <v>41580</v>
      </c>
      <c r="F38" s="6"/>
    </row>
    <row r="39" spans="1:6" ht="21" customHeight="1">
      <c r="A39" s="5" t="s">
        <v>84</v>
      </c>
      <c r="B39" s="5" t="s">
        <v>67</v>
      </c>
      <c r="C39" s="18">
        <v>100</v>
      </c>
      <c r="D39" s="19">
        <v>320</v>
      </c>
      <c r="E39" s="21">
        <f t="shared" si="2"/>
        <v>32000</v>
      </c>
      <c r="F39" s="5"/>
    </row>
    <row r="40" spans="1:6" ht="21" customHeight="1">
      <c r="A40" s="6" t="s">
        <v>85</v>
      </c>
      <c r="B40" s="6" t="s">
        <v>53</v>
      </c>
      <c r="C40" s="18">
        <v>5</v>
      </c>
      <c r="D40" s="19">
        <v>1150</v>
      </c>
      <c r="E40" s="22">
        <f t="shared" si="2"/>
        <v>5750</v>
      </c>
      <c r="F40" s="6" t="s">
        <v>86</v>
      </c>
    </row>
    <row r="41" spans="1:6" ht="21" customHeight="1">
      <c r="A41" s="2" t="s">
        <v>87</v>
      </c>
      <c r="B41" s="2"/>
      <c r="C41" s="12"/>
      <c r="D41" s="16"/>
      <c r="E41" s="23">
        <f>SUM(E29:E40)</f>
        <v>348840</v>
      </c>
      <c r="F41" s="2"/>
    </row>
    <row r="42" spans="1:6" ht="21" customHeight="1">
      <c r="A42" s="5"/>
      <c r="B42" s="5"/>
      <c r="C42" s="11"/>
      <c r="D42" s="15"/>
      <c r="E42" s="21"/>
      <c r="F42" s="5"/>
    </row>
    <row r="43" spans="1:6" ht="21" customHeight="1">
      <c r="A43" s="1" t="s">
        <v>88</v>
      </c>
      <c r="B43" s="1"/>
      <c r="C43" s="10"/>
      <c r="D43" s="14"/>
      <c r="E43" s="20"/>
      <c r="F43" s="1"/>
    </row>
    <row r="44" spans="1:6" ht="21" customHeight="1">
      <c r="A44" s="6" t="s">
        <v>89</v>
      </c>
      <c r="B44" s="6" t="s">
        <v>53</v>
      </c>
      <c r="C44" s="18">
        <v>8</v>
      </c>
      <c r="D44" s="19">
        <v>7000</v>
      </c>
      <c r="E44" s="22">
        <f t="shared" ref="E44:E52" si="3">C44*D44</f>
        <v>56000</v>
      </c>
      <c r="F44" s="6" t="s">
        <v>90</v>
      </c>
    </row>
    <row r="45" spans="1:6" ht="21" customHeight="1">
      <c r="A45" s="5" t="s">
        <v>91</v>
      </c>
      <c r="B45" s="5" t="s">
        <v>53</v>
      </c>
      <c r="C45" s="18">
        <v>7</v>
      </c>
      <c r="D45" s="19">
        <v>3400</v>
      </c>
      <c r="E45" s="21">
        <f t="shared" si="3"/>
        <v>23800</v>
      </c>
      <c r="F45" s="5"/>
    </row>
    <row r="46" spans="1:6" ht="21" customHeight="1">
      <c r="A46" s="6" t="s">
        <v>92</v>
      </c>
      <c r="B46" s="6" t="s">
        <v>93</v>
      </c>
      <c r="C46" s="18">
        <v>19</v>
      </c>
      <c r="D46" s="19">
        <v>1250</v>
      </c>
      <c r="E46" s="22">
        <f t="shared" si="3"/>
        <v>23750</v>
      </c>
      <c r="F46" s="6"/>
    </row>
    <row r="47" spans="1:6" ht="21" customHeight="1">
      <c r="A47" s="5" t="s">
        <v>94</v>
      </c>
      <c r="B47" s="5" t="s">
        <v>93</v>
      </c>
      <c r="C47" s="18">
        <v>13</v>
      </c>
      <c r="D47" s="19">
        <v>1700</v>
      </c>
      <c r="E47" s="21">
        <f t="shared" si="3"/>
        <v>22100</v>
      </c>
      <c r="F47" s="5" t="s">
        <v>95</v>
      </c>
    </row>
    <row r="48" spans="1:6" ht="21" customHeight="1">
      <c r="A48" s="6" t="s">
        <v>96</v>
      </c>
      <c r="B48" s="6" t="s">
        <v>93</v>
      </c>
      <c r="C48" s="18">
        <v>9</v>
      </c>
      <c r="D48" s="19">
        <v>2200</v>
      </c>
      <c r="E48" s="22">
        <f t="shared" si="3"/>
        <v>19800</v>
      </c>
      <c r="F48" s="6"/>
    </row>
    <row r="49" spans="1:6" ht="21" customHeight="1">
      <c r="A49" s="5" t="s">
        <v>97</v>
      </c>
      <c r="B49" s="5" t="s">
        <v>53</v>
      </c>
      <c r="C49" s="18">
        <v>3</v>
      </c>
      <c r="D49" s="19">
        <v>3200</v>
      </c>
      <c r="E49" s="21">
        <f t="shared" si="3"/>
        <v>9600</v>
      </c>
      <c r="F49" s="5"/>
    </row>
    <row r="50" spans="1:6" ht="21" customHeight="1">
      <c r="A50" s="6" t="s">
        <v>98</v>
      </c>
      <c r="B50" s="6" t="s">
        <v>46</v>
      </c>
      <c r="C50" s="18">
        <v>1</v>
      </c>
      <c r="D50" s="19">
        <v>24000</v>
      </c>
      <c r="E50" s="22">
        <f t="shared" si="3"/>
        <v>24000</v>
      </c>
      <c r="F50" s="6" t="s">
        <v>99</v>
      </c>
    </row>
    <row r="51" spans="1:6" ht="21" customHeight="1">
      <c r="A51" s="5" t="s">
        <v>100</v>
      </c>
      <c r="B51" s="5" t="s">
        <v>53</v>
      </c>
      <c r="C51" s="18">
        <v>7</v>
      </c>
      <c r="D51" s="19">
        <v>1450</v>
      </c>
      <c r="E51" s="21">
        <f t="shared" si="3"/>
        <v>10150</v>
      </c>
      <c r="F51" s="5"/>
    </row>
    <row r="52" spans="1:6" ht="21" customHeight="1">
      <c r="A52" s="6" t="s">
        <v>101</v>
      </c>
      <c r="B52" s="6" t="s">
        <v>46</v>
      </c>
      <c r="C52" s="18">
        <v>1</v>
      </c>
      <c r="D52" s="19">
        <v>6000</v>
      </c>
      <c r="E52" s="22">
        <f t="shared" si="3"/>
        <v>6000</v>
      </c>
      <c r="F52" s="6"/>
    </row>
    <row r="53" spans="1:6" ht="21" customHeight="1">
      <c r="A53" s="2" t="s">
        <v>102</v>
      </c>
      <c r="B53" s="2"/>
      <c r="C53" s="12"/>
      <c r="D53" s="16"/>
      <c r="E53" s="23">
        <f>SUM(E44:E52)</f>
        <v>195200</v>
      </c>
      <c r="F53" s="2"/>
    </row>
    <row r="54" spans="1:6" ht="21" customHeight="1">
      <c r="A54" s="5"/>
      <c r="B54" s="5"/>
      <c r="C54" s="11"/>
      <c r="D54" s="15"/>
      <c r="E54" s="21"/>
      <c r="F54" s="5"/>
    </row>
    <row r="55" spans="1:6" ht="21" customHeight="1">
      <c r="A55" s="1" t="s">
        <v>103</v>
      </c>
      <c r="B55" s="1"/>
      <c r="C55" s="10"/>
      <c r="D55" s="14"/>
      <c r="E55" s="20"/>
      <c r="F55" s="1"/>
    </row>
    <row r="56" spans="1:6" ht="21" customHeight="1">
      <c r="A56" s="6" t="s">
        <v>104</v>
      </c>
      <c r="B56" s="6" t="s">
        <v>53</v>
      </c>
      <c r="C56" s="18">
        <v>9</v>
      </c>
      <c r="D56" s="19">
        <v>1850</v>
      </c>
      <c r="E56" s="22">
        <f>C56*D56</f>
        <v>16650</v>
      </c>
      <c r="F56" s="6" t="s">
        <v>105</v>
      </c>
    </row>
    <row r="57" spans="1:6" ht="21" customHeight="1">
      <c r="A57" s="5" t="s">
        <v>106</v>
      </c>
      <c r="B57" s="5" t="s">
        <v>107</v>
      </c>
      <c r="C57" s="18">
        <v>16</v>
      </c>
      <c r="D57" s="19">
        <v>850</v>
      </c>
      <c r="E57" s="21">
        <f>C57*D57</f>
        <v>13600</v>
      </c>
      <c r="F57" s="5"/>
    </row>
    <row r="58" spans="1:6" ht="21" customHeight="1">
      <c r="A58" s="6" t="s">
        <v>108</v>
      </c>
      <c r="B58" s="6" t="s">
        <v>107</v>
      </c>
      <c r="C58" s="18">
        <v>12</v>
      </c>
      <c r="D58" s="19">
        <v>1350</v>
      </c>
      <c r="E58" s="22">
        <f>C58*D58</f>
        <v>16200</v>
      </c>
      <c r="F58" s="6"/>
    </row>
    <row r="59" spans="1:6" ht="21" customHeight="1">
      <c r="A59" s="5" t="s">
        <v>109</v>
      </c>
      <c r="B59" s="5" t="s">
        <v>53</v>
      </c>
      <c r="C59" s="18">
        <v>11</v>
      </c>
      <c r="D59" s="19">
        <v>900</v>
      </c>
      <c r="E59" s="21">
        <f>C59*D59</f>
        <v>9900</v>
      </c>
      <c r="F59" s="5"/>
    </row>
    <row r="60" spans="1:6" ht="21" customHeight="1">
      <c r="A60" s="6" t="s">
        <v>110</v>
      </c>
      <c r="B60" s="6" t="s">
        <v>46</v>
      </c>
      <c r="C60" s="18">
        <v>1</v>
      </c>
      <c r="D60" s="19">
        <v>9000</v>
      </c>
      <c r="E60" s="22">
        <f>C60*D60</f>
        <v>9000</v>
      </c>
      <c r="F60" s="6"/>
    </row>
    <row r="61" spans="1:6" ht="21" customHeight="1">
      <c r="A61" s="2" t="s">
        <v>111</v>
      </c>
      <c r="B61" s="2"/>
      <c r="C61" s="12"/>
      <c r="D61" s="16"/>
      <c r="E61" s="23">
        <f>SUM(E56:E60)</f>
        <v>65350</v>
      </c>
      <c r="F61" s="2"/>
    </row>
    <row r="62" spans="1:6" ht="21" customHeight="1">
      <c r="A62" s="5"/>
      <c r="B62" s="5"/>
      <c r="C62" s="11"/>
      <c r="D62" s="15"/>
      <c r="E62" s="21"/>
      <c r="F62" s="5"/>
    </row>
    <row r="63" spans="1:6" ht="21" customHeight="1">
      <c r="A63" s="1" t="s">
        <v>112</v>
      </c>
      <c r="B63" s="1"/>
      <c r="C63" s="10"/>
      <c r="D63" s="14"/>
      <c r="E63" s="20"/>
      <c r="F63" s="1"/>
    </row>
    <row r="64" spans="1:6" ht="21" customHeight="1">
      <c r="A64" s="6" t="s">
        <v>113</v>
      </c>
      <c r="B64" s="6" t="s">
        <v>46</v>
      </c>
      <c r="C64" s="18">
        <v>1</v>
      </c>
      <c r="D64" s="19">
        <v>35000</v>
      </c>
      <c r="E64" s="22">
        <f t="shared" ref="E64:E73" si="4">C64*D64</f>
        <v>35000</v>
      </c>
      <c r="F64" s="6"/>
    </row>
    <row r="65" spans="1:6" ht="21" customHeight="1">
      <c r="A65" s="5" t="s">
        <v>114</v>
      </c>
      <c r="B65" s="5" t="s">
        <v>46</v>
      </c>
      <c r="C65" s="18">
        <v>1</v>
      </c>
      <c r="D65" s="19">
        <v>10500</v>
      </c>
      <c r="E65" s="21">
        <f t="shared" si="4"/>
        <v>10500</v>
      </c>
      <c r="F65" s="5"/>
    </row>
    <row r="66" spans="1:6" ht="21" customHeight="1">
      <c r="A66" s="6" t="s">
        <v>115</v>
      </c>
      <c r="B66" s="6" t="s">
        <v>46</v>
      </c>
      <c r="C66" s="18">
        <v>1</v>
      </c>
      <c r="D66" s="19">
        <v>12000</v>
      </c>
      <c r="E66" s="22">
        <f t="shared" si="4"/>
        <v>12000</v>
      </c>
      <c r="F66" s="6"/>
    </row>
    <row r="67" spans="1:6" ht="21" customHeight="1">
      <c r="A67" s="5" t="s">
        <v>116</v>
      </c>
      <c r="B67" s="5" t="s">
        <v>46</v>
      </c>
      <c r="C67" s="18">
        <v>1</v>
      </c>
      <c r="D67" s="19">
        <v>6500</v>
      </c>
      <c r="E67" s="21">
        <f t="shared" si="4"/>
        <v>6500</v>
      </c>
      <c r="F67" s="5"/>
    </row>
    <row r="68" spans="1:6" ht="21" customHeight="1">
      <c r="A68" s="6" t="s">
        <v>117</v>
      </c>
      <c r="B68" s="6" t="s">
        <v>46</v>
      </c>
      <c r="C68" s="18">
        <v>1</v>
      </c>
      <c r="D68" s="19">
        <v>7600</v>
      </c>
      <c r="E68" s="22">
        <f t="shared" si="4"/>
        <v>7600</v>
      </c>
      <c r="F68" s="6" t="s">
        <v>118</v>
      </c>
    </row>
    <row r="69" spans="1:6" ht="21" customHeight="1">
      <c r="A69" s="5" t="s">
        <v>119</v>
      </c>
      <c r="B69" s="5" t="s">
        <v>46</v>
      </c>
      <c r="C69" s="18">
        <v>1</v>
      </c>
      <c r="D69" s="19">
        <v>9800</v>
      </c>
      <c r="E69" s="21">
        <f t="shared" si="4"/>
        <v>9800</v>
      </c>
      <c r="F69" s="5"/>
    </row>
    <row r="70" spans="1:6" ht="21" customHeight="1">
      <c r="A70" s="6" t="s">
        <v>120</v>
      </c>
      <c r="B70" s="6" t="s">
        <v>46</v>
      </c>
      <c r="C70" s="18">
        <v>1</v>
      </c>
      <c r="D70" s="19">
        <v>18500</v>
      </c>
      <c r="E70" s="22">
        <f t="shared" si="4"/>
        <v>18500</v>
      </c>
      <c r="F70" s="6"/>
    </row>
    <row r="71" spans="1:6" ht="21" customHeight="1">
      <c r="A71" s="5" t="s">
        <v>121</v>
      </c>
      <c r="B71" s="5" t="s">
        <v>46</v>
      </c>
      <c r="C71" s="18">
        <v>1</v>
      </c>
      <c r="D71" s="19">
        <v>15500</v>
      </c>
      <c r="E71" s="21">
        <f t="shared" si="4"/>
        <v>15500</v>
      </c>
      <c r="F71" s="5"/>
    </row>
    <row r="72" spans="1:6" ht="21" customHeight="1">
      <c r="A72" s="6" t="s">
        <v>122</v>
      </c>
      <c r="B72" s="6" t="s">
        <v>53</v>
      </c>
      <c r="C72" s="18">
        <v>3</v>
      </c>
      <c r="D72" s="19">
        <v>1800</v>
      </c>
      <c r="E72" s="22">
        <f t="shared" si="4"/>
        <v>5400</v>
      </c>
      <c r="F72" s="6" t="s">
        <v>123</v>
      </c>
    </row>
    <row r="73" spans="1:6" ht="21" customHeight="1">
      <c r="A73" s="5" t="s">
        <v>124</v>
      </c>
      <c r="B73" s="5" t="s">
        <v>46</v>
      </c>
      <c r="C73" s="18">
        <v>1</v>
      </c>
      <c r="D73" s="19">
        <v>12000</v>
      </c>
      <c r="E73" s="21">
        <f t="shared" si="4"/>
        <v>12000</v>
      </c>
      <c r="F73" s="5"/>
    </row>
    <row r="74" spans="1:6" ht="21" customHeight="1">
      <c r="A74" s="2" t="s">
        <v>125</v>
      </c>
      <c r="B74" s="2"/>
      <c r="C74" s="12"/>
      <c r="D74" s="16"/>
      <c r="E74" s="23">
        <f>SUM(E64:E73)</f>
        <v>132800</v>
      </c>
      <c r="F74" s="2"/>
    </row>
    <row r="75" spans="1:6" ht="21" customHeight="1">
      <c r="A75" s="5"/>
      <c r="B75" s="5"/>
      <c r="C75" s="11"/>
      <c r="D75" s="15"/>
      <c r="E75" s="21"/>
      <c r="F75" s="5"/>
    </row>
    <row r="76" spans="1:6" ht="21" customHeight="1">
      <c r="A76" s="1" t="s">
        <v>126</v>
      </c>
      <c r="B76" s="1"/>
      <c r="C76" s="10"/>
      <c r="D76" s="14"/>
      <c r="E76" s="20"/>
      <c r="F76" s="1"/>
    </row>
    <row r="77" spans="1:6" ht="21" customHeight="1">
      <c r="A77" s="5" t="s">
        <v>127</v>
      </c>
      <c r="B77" s="5" t="s">
        <v>128</v>
      </c>
      <c r="C77" s="18">
        <v>70</v>
      </c>
      <c r="D77" s="19">
        <v>230</v>
      </c>
      <c r="E77" s="21">
        <f>C77*D77</f>
        <v>16100</v>
      </c>
      <c r="F77" s="5"/>
    </row>
    <row r="78" spans="1:6" ht="21" customHeight="1">
      <c r="A78" s="6" t="s">
        <v>129</v>
      </c>
      <c r="B78" s="6" t="s">
        <v>128</v>
      </c>
      <c r="C78" s="18">
        <v>125</v>
      </c>
      <c r="D78" s="19">
        <v>110</v>
      </c>
      <c r="E78" s="22">
        <f>C78*D78</f>
        <v>13750</v>
      </c>
      <c r="F78" s="6"/>
    </row>
    <row r="79" spans="1:6" ht="21" customHeight="1">
      <c r="A79" s="5" t="s">
        <v>130</v>
      </c>
      <c r="B79" s="5" t="s">
        <v>46</v>
      </c>
      <c r="C79" s="18">
        <v>1</v>
      </c>
      <c r="D79" s="19">
        <v>10500</v>
      </c>
      <c r="E79" s="21">
        <f>C79*D79</f>
        <v>10500</v>
      </c>
      <c r="F79" s="5"/>
    </row>
    <row r="80" spans="1:6" ht="21" customHeight="1">
      <c r="A80" s="6" t="s">
        <v>131</v>
      </c>
      <c r="B80" s="6" t="s">
        <v>128</v>
      </c>
      <c r="C80" s="18">
        <v>56</v>
      </c>
      <c r="D80" s="19">
        <v>140</v>
      </c>
      <c r="E80" s="22">
        <f>C80*D80</f>
        <v>7840</v>
      </c>
      <c r="F80" s="6"/>
    </row>
    <row r="81" spans="1:6" ht="21" customHeight="1">
      <c r="A81" s="5" t="s">
        <v>132</v>
      </c>
      <c r="B81" s="5" t="s">
        <v>46</v>
      </c>
      <c r="C81" s="18">
        <v>1</v>
      </c>
      <c r="D81" s="19">
        <v>6000</v>
      </c>
      <c r="E81" s="21">
        <f>C81*D81</f>
        <v>6000</v>
      </c>
      <c r="F81" s="5"/>
    </row>
    <row r="82" spans="1:6" ht="21" customHeight="1">
      <c r="A82" s="2" t="s">
        <v>133</v>
      </c>
      <c r="B82" s="2"/>
      <c r="C82" s="12"/>
      <c r="D82" s="16"/>
      <c r="E82" s="23">
        <f>SUM(E77:E81)</f>
        <v>54190</v>
      </c>
      <c r="F82" s="2"/>
    </row>
    <row r="83" spans="1:6" ht="21" customHeight="1">
      <c r="A83" s="5"/>
      <c r="B83" s="5"/>
      <c r="C83" s="11"/>
      <c r="D83" s="15"/>
      <c r="E83" s="21"/>
      <c r="F83" s="5"/>
    </row>
    <row r="84" spans="1:6" ht="21" customHeight="1">
      <c r="A84" s="1" t="s">
        <v>134</v>
      </c>
      <c r="B84" s="1"/>
      <c r="C84" s="10"/>
      <c r="D84" s="14"/>
      <c r="E84" s="20"/>
      <c r="F84" s="1"/>
    </row>
    <row r="85" spans="1:6" ht="21" customHeight="1">
      <c r="A85" s="5" t="s">
        <v>135</v>
      </c>
      <c r="B85" s="5" t="s">
        <v>49</v>
      </c>
      <c r="C85" s="18">
        <v>5</v>
      </c>
      <c r="D85" s="19">
        <v>8500</v>
      </c>
      <c r="E85" s="21">
        <f t="shared" ref="E85:E90" si="5">C85*D85</f>
        <v>42500</v>
      </c>
      <c r="F85" s="5"/>
    </row>
    <row r="86" spans="1:6" ht="21" customHeight="1">
      <c r="A86" s="6" t="s">
        <v>136</v>
      </c>
      <c r="B86" s="6" t="s">
        <v>49</v>
      </c>
      <c r="C86" s="18">
        <v>5</v>
      </c>
      <c r="D86" s="19">
        <v>6500</v>
      </c>
      <c r="E86" s="22">
        <f t="shared" si="5"/>
        <v>32500</v>
      </c>
      <c r="F86" s="6"/>
    </row>
    <row r="87" spans="1:6" ht="21" customHeight="1">
      <c r="A87" s="5" t="s">
        <v>137</v>
      </c>
      <c r="B87" s="5" t="s">
        <v>49</v>
      </c>
      <c r="C87" s="18">
        <v>5</v>
      </c>
      <c r="D87" s="19">
        <v>2300</v>
      </c>
      <c r="E87" s="21">
        <f t="shared" si="5"/>
        <v>11500</v>
      </c>
      <c r="F87" s="5"/>
    </row>
    <row r="88" spans="1:6" ht="21" customHeight="1">
      <c r="A88" s="6" t="s">
        <v>138</v>
      </c>
      <c r="B88" s="6" t="s">
        <v>46</v>
      </c>
      <c r="C88" s="18">
        <v>1</v>
      </c>
      <c r="D88" s="19">
        <v>11000</v>
      </c>
      <c r="E88" s="22">
        <f t="shared" si="5"/>
        <v>11000</v>
      </c>
      <c r="F88" s="6"/>
    </row>
    <row r="89" spans="1:6" ht="21" customHeight="1">
      <c r="A89" s="5" t="s">
        <v>139</v>
      </c>
      <c r="B89" s="5" t="s">
        <v>53</v>
      </c>
      <c r="C89" s="18">
        <v>23</v>
      </c>
      <c r="D89" s="19">
        <v>725</v>
      </c>
      <c r="E89" s="21">
        <f t="shared" si="5"/>
        <v>16675</v>
      </c>
      <c r="F89" s="5"/>
    </row>
    <row r="90" spans="1:6" ht="21" customHeight="1">
      <c r="A90" s="6" t="s">
        <v>140</v>
      </c>
      <c r="B90" s="6" t="s">
        <v>46</v>
      </c>
      <c r="C90" s="18">
        <v>1</v>
      </c>
      <c r="D90" s="19">
        <v>14000</v>
      </c>
      <c r="E90" s="22">
        <f t="shared" si="5"/>
        <v>14000</v>
      </c>
      <c r="F90" s="6"/>
    </row>
    <row r="91" spans="1:6" ht="21" customHeight="1">
      <c r="A91" s="2" t="s">
        <v>141</v>
      </c>
      <c r="B91" s="2"/>
      <c r="C91" s="12"/>
      <c r="D91" s="16"/>
      <c r="E91" s="23">
        <f>SUM(E85:E90)</f>
        <v>128175</v>
      </c>
      <c r="F91" s="2"/>
    </row>
    <row r="92" spans="1:6" ht="21" customHeight="1">
      <c r="A92" s="5"/>
      <c r="B92" s="5"/>
      <c r="C92" s="11"/>
      <c r="D92" s="15"/>
      <c r="E92" s="21"/>
      <c r="F92" s="5"/>
    </row>
    <row r="93" spans="1:6" ht="21" customHeight="1">
      <c r="A93" s="1" t="s">
        <v>142</v>
      </c>
      <c r="B93" s="1"/>
      <c r="C93" s="10"/>
      <c r="D93" s="14"/>
      <c r="E93" s="20"/>
      <c r="F93" s="1"/>
    </row>
    <row r="94" spans="1:6" ht="21" customHeight="1">
      <c r="A94" s="6" t="s">
        <v>143</v>
      </c>
      <c r="B94" s="6" t="s">
        <v>67</v>
      </c>
      <c r="C94" s="18">
        <v>870</v>
      </c>
      <c r="D94" s="19">
        <v>36</v>
      </c>
      <c r="E94" s="22">
        <f t="shared" ref="E94:E99" si="6">C94*D94</f>
        <v>31320</v>
      </c>
      <c r="F94" s="6"/>
    </row>
    <row r="95" spans="1:6" ht="21" customHeight="1">
      <c r="A95" s="5" t="s">
        <v>144</v>
      </c>
      <c r="B95" s="5" t="s">
        <v>46</v>
      </c>
      <c r="C95" s="18">
        <v>1</v>
      </c>
      <c r="D95" s="19">
        <v>25000</v>
      </c>
      <c r="E95" s="21">
        <f t="shared" si="6"/>
        <v>25000</v>
      </c>
      <c r="F95" s="5"/>
    </row>
    <row r="96" spans="1:6" ht="21" customHeight="1">
      <c r="A96" s="6" t="s">
        <v>145</v>
      </c>
      <c r="B96" s="6" t="s">
        <v>146</v>
      </c>
      <c r="C96" s="18">
        <v>160</v>
      </c>
      <c r="D96" s="19">
        <v>175</v>
      </c>
      <c r="E96" s="22">
        <f t="shared" si="6"/>
        <v>28000</v>
      </c>
      <c r="F96" s="6"/>
    </row>
    <row r="97" spans="1:6" ht="21" customHeight="1">
      <c r="A97" s="5" t="s">
        <v>147</v>
      </c>
      <c r="B97" s="5" t="s">
        <v>46</v>
      </c>
      <c r="C97" s="18">
        <v>1</v>
      </c>
      <c r="D97" s="19">
        <v>19000</v>
      </c>
      <c r="E97" s="21">
        <f t="shared" si="6"/>
        <v>19000</v>
      </c>
      <c r="F97" s="5"/>
    </row>
    <row r="98" spans="1:6" ht="21" customHeight="1">
      <c r="A98" s="6" t="s">
        <v>148</v>
      </c>
      <c r="B98" s="6" t="s">
        <v>46</v>
      </c>
      <c r="C98" s="18">
        <v>1</v>
      </c>
      <c r="D98" s="19">
        <v>7000</v>
      </c>
      <c r="E98" s="22">
        <f t="shared" si="6"/>
        <v>7000</v>
      </c>
      <c r="F98" s="6"/>
    </row>
    <row r="99" spans="1:6" ht="21" customHeight="1">
      <c r="A99" s="5" t="s">
        <v>149</v>
      </c>
      <c r="B99" s="5" t="s">
        <v>46</v>
      </c>
      <c r="C99" s="18">
        <v>1</v>
      </c>
      <c r="D99" s="19">
        <v>14500</v>
      </c>
      <c r="E99" s="21">
        <f t="shared" si="6"/>
        <v>14500</v>
      </c>
      <c r="F99" s="5"/>
    </row>
    <row r="100" spans="1:6" ht="21" customHeight="1">
      <c r="A100" s="2" t="s">
        <v>150</v>
      </c>
      <c r="B100" s="2"/>
      <c r="C100" s="12"/>
      <c r="D100" s="16"/>
      <c r="E100" s="23">
        <f>SUM(E94:E99)</f>
        <v>124820</v>
      </c>
      <c r="F100" s="2"/>
    </row>
    <row r="101" spans="1:6" ht="21" customHeight="1">
      <c r="A101" s="5"/>
      <c r="B101" s="5"/>
      <c r="C101" s="11"/>
      <c r="D101" s="15"/>
      <c r="E101" s="21"/>
      <c r="F101" s="5"/>
    </row>
    <row r="102" spans="1:6" ht="21" customHeight="1">
      <c r="A102" s="1" t="s">
        <v>151</v>
      </c>
      <c r="B102" s="1"/>
      <c r="C102" s="10"/>
      <c r="D102" s="14"/>
      <c r="E102" s="20"/>
      <c r="F102" s="1"/>
    </row>
    <row r="103" spans="1:6" ht="21" customHeight="1">
      <c r="A103" s="5" t="s">
        <v>152</v>
      </c>
      <c r="B103" s="5" t="s">
        <v>49</v>
      </c>
      <c r="C103" s="18">
        <v>22</v>
      </c>
      <c r="D103" s="19">
        <v>3500</v>
      </c>
      <c r="E103" s="21">
        <f t="shared" ref="E103:E110" si="7">C103*D103</f>
        <v>77000</v>
      </c>
      <c r="F103" s="5"/>
    </row>
    <row r="104" spans="1:6" ht="21" customHeight="1">
      <c r="A104" s="6" t="s">
        <v>153</v>
      </c>
      <c r="B104" s="6" t="s">
        <v>46</v>
      </c>
      <c r="C104" s="18">
        <v>1</v>
      </c>
      <c r="D104" s="19">
        <v>40000</v>
      </c>
      <c r="E104" s="22">
        <f t="shared" si="7"/>
        <v>40000</v>
      </c>
      <c r="F104" s="6"/>
    </row>
    <row r="105" spans="1:6" ht="21" customHeight="1">
      <c r="A105" s="5" t="s">
        <v>154</v>
      </c>
      <c r="B105" s="5" t="s">
        <v>46</v>
      </c>
      <c r="C105" s="18">
        <v>1</v>
      </c>
      <c r="D105" s="19">
        <v>28000</v>
      </c>
      <c r="E105" s="21">
        <f t="shared" si="7"/>
        <v>28000</v>
      </c>
      <c r="F105" s="5"/>
    </row>
    <row r="106" spans="1:6" ht="21" customHeight="1">
      <c r="A106" s="6" t="s">
        <v>155</v>
      </c>
      <c r="B106" s="6" t="s">
        <v>46</v>
      </c>
      <c r="C106" s="18">
        <v>1</v>
      </c>
      <c r="D106" s="19">
        <v>28000</v>
      </c>
      <c r="E106" s="22">
        <f t="shared" si="7"/>
        <v>28000</v>
      </c>
      <c r="F106" s="6" t="s">
        <v>156</v>
      </c>
    </row>
    <row r="107" spans="1:6" ht="21" customHeight="1">
      <c r="A107" s="5" t="s">
        <v>157</v>
      </c>
      <c r="B107" s="5" t="s">
        <v>46</v>
      </c>
      <c r="C107" s="18">
        <v>1</v>
      </c>
      <c r="D107" s="19">
        <v>29000</v>
      </c>
      <c r="E107" s="21">
        <f t="shared" si="7"/>
        <v>29000</v>
      </c>
      <c r="F107" s="5"/>
    </row>
    <row r="108" spans="1:6" ht="21" customHeight="1">
      <c r="A108" s="6" t="s">
        <v>158</v>
      </c>
      <c r="B108" s="6" t="s">
        <v>159</v>
      </c>
      <c r="C108" s="18">
        <v>75</v>
      </c>
      <c r="D108" s="19">
        <v>650</v>
      </c>
      <c r="E108" s="22">
        <f t="shared" si="7"/>
        <v>48750</v>
      </c>
      <c r="F108" s="6" t="s">
        <v>160</v>
      </c>
    </row>
    <row r="109" spans="1:6" ht="21" customHeight="1">
      <c r="A109" s="5" t="s">
        <v>161</v>
      </c>
      <c r="B109" s="5" t="s">
        <v>46</v>
      </c>
      <c r="C109" s="18">
        <v>1</v>
      </c>
      <c r="D109" s="19">
        <v>11000</v>
      </c>
      <c r="E109" s="21">
        <f t="shared" si="7"/>
        <v>11000</v>
      </c>
      <c r="F109" s="5"/>
    </row>
    <row r="110" spans="1:6" ht="21" customHeight="1">
      <c r="A110" s="6" t="s">
        <v>162</v>
      </c>
      <c r="B110" s="6" t="s">
        <v>46</v>
      </c>
      <c r="C110" s="18">
        <v>1</v>
      </c>
      <c r="D110" s="19">
        <v>19000</v>
      </c>
      <c r="E110" s="22">
        <f t="shared" si="7"/>
        <v>19000</v>
      </c>
      <c r="F110" s="6"/>
    </row>
    <row r="111" spans="1:6" ht="21" customHeight="1">
      <c r="A111" s="2" t="s">
        <v>163</v>
      </c>
      <c r="B111" s="2"/>
      <c r="C111" s="12"/>
      <c r="D111" s="16"/>
      <c r="E111" s="23">
        <f>SUM(E103:E110)</f>
        <v>280750</v>
      </c>
      <c r="F111" s="2"/>
    </row>
    <row r="112" spans="1:6" ht="21" customHeight="1">
      <c r="A112" s="5"/>
      <c r="B112" s="5"/>
      <c r="C112" s="11"/>
      <c r="D112" s="15"/>
      <c r="E112" s="21"/>
      <c r="F112" s="5"/>
    </row>
    <row r="113" spans="1:6" ht="21" customHeight="1">
      <c r="A113" s="1" t="s">
        <v>164</v>
      </c>
      <c r="B113" s="1"/>
      <c r="C113" s="10"/>
      <c r="D113" s="14"/>
      <c r="E113" s="20"/>
      <c r="F113" s="1"/>
    </row>
    <row r="114" spans="1:6" ht="21" customHeight="1">
      <c r="A114" s="6" t="s">
        <v>165</v>
      </c>
      <c r="B114" s="6" t="s">
        <v>46</v>
      </c>
      <c r="C114" s="18">
        <v>1</v>
      </c>
      <c r="D114" s="19">
        <v>56000</v>
      </c>
      <c r="E114" s="22">
        <f t="shared" ref="E114:E119" si="8">C114*D114</f>
        <v>56000</v>
      </c>
      <c r="F114" s="6"/>
    </row>
    <row r="115" spans="1:6" ht="21" customHeight="1">
      <c r="A115" s="5" t="s">
        <v>166</v>
      </c>
      <c r="B115" s="5" t="s">
        <v>46</v>
      </c>
      <c r="C115" s="18">
        <v>1</v>
      </c>
      <c r="D115" s="19">
        <v>38000</v>
      </c>
      <c r="E115" s="21">
        <f t="shared" si="8"/>
        <v>38000</v>
      </c>
      <c r="F115" s="5" t="s">
        <v>167</v>
      </c>
    </row>
    <row r="116" spans="1:6" ht="21" customHeight="1">
      <c r="A116" s="6" t="s">
        <v>168</v>
      </c>
      <c r="B116" s="6" t="s">
        <v>46</v>
      </c>
      <c r="C116" s="18">
        <v>1</v>
      </c>
      <c r="D116" s="19">
        <v>23000</v>
      </c>
      <c r="E116" s="22">
        <f t="shared" si="8"/>
        <v>23000</v>
      </c>
      <c r="F116" s="6"/>
    </row>
    <row r="117" spans="1:6" ht="21" customHeight="1">
      <c r="A117" s="5" t="s">
        <v>169</v>
      </c>
      <c r="B117" s="5" t="s">
        <v>46</v>
      </c>
      <c r="C117" s="18">
        <v>1</v>
      </c>
      <c r="D117" s="19">
        <v>33000</v>
      </c>
      <c r="E117" s="21">
        <f t="shared" si="8"/>
        <v>33000</v>
      </c>
      <c r="F117" s="5"/>
    </row>
    <row r="118" spans="1:6" ht="21" customHeight="1">
      <c r="A118" s="6" t="s">
        <v>170</v>
      </c>
      <c r="B118" s="6" t="s">
        <v>46</v>
      </c>
      <c r="C118" s="18">
        <v>1</v>
      </c>
      <c r="D118" s="19">
        <v>23000</v>
      </c>
      <c r="E118" s="22">
        <f t="shared" si="8"/>
        <v>23000</v>
      </c>
      <c r="F118" s="6" t="s">
        <v>171</v>
      </c>
    </row>
    <row r="119" spans="1:6" ht="21" customHeight="1">
      <c r="A119" s="5" t="s">
        <v>172</v>
      </c>
      <c r="B119" s="5" t="s">
        <v>46</v>
      </c>
      <c r="C119" s="18">
        <v>1</v>
      </c>
      <c r="D119" s="19">
        <v>6500</v>
      </c>
      <c r="E119" s="21">
        <f t="shared" si="8"/>
        <v>6500</v>
      </c>
      <c r="F119" s="5"/>
    </row>
    <row r="120" spans="1:6" ht="21" customHeight="1">
      <c r="A120" s="2" t="s">
        <v>173</v>
      </c>
      <c r="B120" s="2"/>
      <c r="C120" s="12"/>
      <c r="D120" s="16"/>
      <c r="E120" s="23">
        <f>SUM(E114:E119)</f>
        <v>179500</v>
      </c>
      <c r="F120" s="2"/>
    </row>
    <row r="121" spans="1:6" ht="21" customHeight="1">
      <c r="A121" s="5"/>
      <c r="B121" s="5"/>
      <c r="C121" s="11"/>
      <c r="D121" s="15"/>
      <c r="E121" s="21"/>
      <c r="F121" s="5"/>
    </row>
    <row r="122" spans="1:6" ht="21" customHeight="1">
      <c r="A122" s="5" t="s">
        <v>18</v>
      </c>
      <c r="B122" s="5"/>
      <c r="C122" s="18">
        <v>0.23</v>
      </c>
      <c r="D122" s="15"/>
      <c r="E122" s="21">
        <f>C122*SUM(E15,E26,E41)</f>
        <v>151229.6</v>
      </c>
      <c r="F122" s="5" t="s">
        <v>174</v>
      </c>
    </row>
    <row r="123" spans="1:6" ht="21" customHeight="1">
      <c r="A123" s="5" t="s">
        <v>175</v>
      </c>
      <c r="B123" s="5"/>
      <c r="C123" s="18">
        <v>50000</v>
      </c>
      <c r="D123" s="15"/>
      <c r="E123" s="21">
        <f>C123</f>
        <v>50000</v>
      </c>
      <c r="F123" s="5"/>
    </row>
    <row r="124" spans="1:6" ht="21" customHeight="1">
      <c r="A124" s="1" t="s">
        <v>20</v>
      </c>
      <c r="B124" s="1"/>
      <c r="C124" s="10"/>
      <c r="D124" s="14"/>
      <c r="E124" s="20">
        <f>SUM(E15,E26,E41,E53,E61,E74,E82,E91,E100,E111,E120,E122:E123)</f>
        <v>2019534.6</v>
      </c>
      <c r="F124" s="1"/>
    </row>
    <row r="125" spans="1:6" ht="21" customHeight="1">
      <c r="A125" s="5" t="s">
        <v>21</v>
      </c>
      <c r="B125" s="5"/>
      <c r="C125" s="18">
        <v>0.1</v>
      </c>
      <c r="D125" s="15"/>
      <c r="E125" s="21">
        <f>E124*C125</f>
        <v>201953.46000000002</v>
      </c>
      <c r="F125" s="5" t="s">
        <v>176</v>
      </c>
    </row>
    <row r="126" spans="1:6" ht="21" customHeight="1">
      <c r="A126" s="5" t="s">
        <v>22</v>
      </c>
      <c r="B126" s="5"/>
      <c r="C126" s="18">
        <v>0.03</v>
      </c>
      <c r="D126" s="15"/>
      <c r="E126" s="21">
        <f>(E124+E125)*C126/(1-C126)</f>
        <v>68705.8162886598</v>
      </c>
      <c r="F126" s="5" t="s">
        <v>177</v>
      </c>
    </row>
    <row r="127" spans="1:6" ht="21" customHeight="1">
      <c r="A127" s="3" t="s">
        <v>23</v>
      </c>
      <c r="B127" s="3"/>
      <c r="C127" s="13"/>
      <c r="D127" s="4"/>
      <c r="E127" s="4">
        <f>SUM(E124:E126)</f>
        <v>2290193.8762886599</v>
      </c>
      <c r="F127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2D48"/>
  </sheetPr>
  <dimension ref="A2:F127"/>
  <sheetViews>
    <sheetView showGridLines="0" workbookViewId="0">
      <pane ySplit="5" topLeftCell="A6" activePane="bottomLeft" state="frozen"/>
      <selection pane="bottomLeft"/>
    </sheetView>
  </sheetViews>
  <sheetFormatPr defaultRowHeight="14"/>
  <cols>
    <col min="1" max="1" width="48" customWidth="1"/>
    <col min="2" max="2" width="16" customWidth="1"/>
    <col min="3" max="3" width="13" customWidth="1"/>
    <col min="4" max="5" width="17" customWidth="1"/>
    <col min="6" max="6" width="76" customWidth="1"/>
  </cols>
  <sheetData>
    <row r="2" spans="1:6" ht="19">
      <c r="A2" s="7" t="s">
        <v>180</v>
      </c>
      <c r="B2" s="5"/>
      <c r="C2" s="5"/>
      <c r="D2" s="5"/>
      <c r="E2" s="5"/>
      <c r="F2" s="5"/>
    </row>
    <row r="3" spans="1:6">
      <c r="A3" s="8" t="s">
        <v>36</v>
      </c>
      <c r="B3" s="5"/>
      <c r="C3" s="5"/>
      <c r="D3" s="5"/>
      <c r="E3" s="5"/>
      <c r="F3" s="5"/>
    </row>
    <row r="4" spans="1:6">
      <c r="A4" s="5"/>
      <c r="B4" s="5"/>
      <c r="C4" s="5"/>
      <c r="D4" s="5"/>
      <c r="E4" s="5"/>
      <c r="F4" s="5"/>
    </row>
    <row r="5" spans="1:6" ht="26" customHeight="1">
      <c r="A5" s="9" t="s">
        <v>37</v>
      </c>
      <c r="B5" s="9" t="s">
        <v>38</v>
      </c>
      <c r="C5" s="9" t="s">
        <v>39</v>
      </c>
      <c r="D5" s="9" t="s">
        <v>40</v>
      </c>
      <c r="E5" s="9" t="s">
        <v>41</v>
      </c>
      <c r="F5" s="9" t="s">
        <v>42</v>
      </c>
    </row>
    <row r="6" spans="1:6">
      <c r="A6" s="5" t="s">
        <v>24</v>
      </c>
      <c r="B6" s="5"/>
      <c r="C6" s="17">
        <v>29</v>
      </c>
      <c r="D6" s="5"/>
      <c r="E6" s="5"/>
      <c r="F6" s="5" t="s">
        <v>43</v>
      </c>
    </row>
    <row r="7" spans="1:6">
      <c r="A7" s="5"/>
      <c r="B7" s="5"/>
      <c r="C7" s="5"/>
      <c r="D7" s="5"/>
      <c r="E7" s="5"/>
      <c r="F7" s="5"/>
    </row>
    <row r="8" spans="1:6" ht="21" customHeight="1">
      <c r="A8" s="1" t="s">
        <v>44</v>
      </c>
      <c r="B8" s="1"/>
      <c r="C8" s="10"/>
      <c r="D8" s="14"/>
      <c r="E8" s="20"/>
      <c r="F8" s="1"/>
    </row>
    <row r="9" spans="1:6" ht="21" customHeight="1">
      <c r="A9" s="5" t="s">
        <v>45</v>
      </c>
      <c r="B9" s="5" t="s">
        <v>46</v>
      </c>
      <c r="C9" s="18">
        <v>1</v>
      </c>
      <c r="D9" s="19">
        <v>145000</v>
      </c>
      <c r="E9" s="21">
        <f t="shared" ref="E9:E14" si="0">C9*D9</f>
        <v>145000</v>
      </c>
      <c r="F9" s="5" t="s">
        <v>47</v>
      </c>
    </row>
    <row r="10" spans="1:6" ht="21" customHeight="1">
      <c r="A10" s="6" t="s">
        <v>48</v>
      </c>
      <c r="B10" s="6" t="s">
        <v>49</v>
      </c>
      <c r="C10" s="18">
        <v>12</v>
      </c>
      <c r="D10" s="19">
        <v>5500</v>
      </c>
      <c r="E10" s="22">
        <f t="shared" si="0"/>
        <v>66000</v>
      </c>
      <c r="F10" s="6"/>
    </row>
    <row r="11" spans="1:6" ht="21" customHeight="1">
      <c r="A11" s="5" t="s">
        <v>50</v>
      </c>
      <c r="B11" s="5" t="s">
        <v>49</v>
      </c>
      <c r="C11" s="18">
        <v>7</v>
      </c>
      <c r="D11" s="19">
        <v>7000</v>
      </c>
      <c r="E11" s="21">
        <f t="shared" si="0"/>
        <v>49000</v>
      </c>
      <c r="F11" s="5"/>
    </row>
    <row r="12" spans="1:6" ht="21" customHeight="1">
      <c r="A12" s="6" t="s">
        <v>51</v>
      </c>
      <c r="B12" s="6" t="s">
        <v>49</v>
      </c>
      <c r="C12" s="18">
        <v>6</v>
      </c>
      <c r="D12" s="19">
        <v>5000</v>
      </c>
      <c r="E12" s="22">
        <f t="shared" si="0"/>
        <v>30000</v>
      </c>
      <c r="F12" s="6"/>
    </row>
    <row r="13" spans="1:6" ht="21" customHeight="1">
      <c r="A13" s="5" t="s">
        <v>52</v>
      </c>
      <c r="B13" s="5" t="s">
        <v>53</v>
      </c>
      <c r="C13" s="18">
        <v>16</v>
      </c>
      <c r="D13" s="19">
        <v>1000</v>
      </c>
      <c r="E13" s="21">
        <f t="shared" si="0"/>
        <v>16000</v>
      </c>
      <c r="F13" s="5" t="s">
        <v>54</v>
      </c>
    </row>
    <row r="14" spans="1:6" ht="21" customHeight="1">
      <c r="A14" s="6" t="s">
        <v>55</v>
      </c>
      <c r="B14" s="6" t="s">
        <v>46</v>
      </c>
      <c r="C14" s="18">
        <v>1</v>
      </c>
      <c r="D14" s="19">
        <v>12000</v>
      </c>
      <c r="E14" s="22">
        <f t="shared" si="0"/>
        <v>12000</v>
      </c>
      <c r="F14" s="6"/>
    </row>
    <row r="15" spans="1:6" ht="21" customHeight="1">
      <c r="A15" s="2" t="s">
        <v>56</v>
      </c>
      <c r="B15" s="2"/>
      <c r="C15" s="12"/>
      <c r="D15" s="16"/>
      <c r="E15" s="23">
        <f>SUM(E9:E14)</f>
        <v>318000</v>
      </c>
      <c r="F15" s="2"/>
    </row>
    <row r="16" spans="1:6" ht="21" customHeight="1">
      <c r="A16" s="5"/>
      <c r="B16" s="5"/>
      <c r="C16" s="11"/>
      <c r="D16" s="15"/>
      <c r="E16" s="21"/>
      <c r="F16" s="5"/>
    </row>
    <row r="17" spans="1:6" ht="21" customHeight="1">
      <c r="A17" s="1" t="s">
        <v>57</v>
      </c>
      <c r="B17" s="1"/>
      <c r="C17" s="10"/>
      <c r="D17" s="14"/>
      <c r="E17" s="20"/>
      <c r="F17" s="1"/>
    </row>
    <row r="18" spans="1:6" ht="21" customHeight="1">
      <c r="A18" s="6" t="s">
        <v>58</v>
      </c>
      <c r="B18" s="6" t="s">
        <v>59</v>
      </c>
      <c r="C18" s="18">
        <v>59</v>
      </c>
      <c r="D18" s="19">
        <v>1150</v>
      </c>
      <c r="E18" s="22">
        <f t="shared" ref="E18:E25" si="1">C18*D18</f>
        <v>67850</v>
      </c>
      <c r="F18" s="6" t="s">
        <v>60</v>
      </c>
    </row>
    <row r="19" spans="1:6" ht="21" customHeight="1">
      <c r="A19" s="5" t="s">
        <v>61</v>
      </c>
      <c r="B19" s="5" t="s">
        <v>59</v>
      </c>
      <c r="C19" s="18">
        <v>48</v>
      </c>
      <c r="D19" s="19">
        <v>1250</v>
      </c>
      <c r="E19" s="21">
        <f t="shared" si="1"/>
        <v>60000</v>
      </c>
      <c r="F19" s="5"/>
    </row>
    <row r="20" spans="1:6" ht="21" customHeight="1">
      <c r="A20" s="6" t="s">
        <v>62</v>
      </c>
      <c r="B20" s="6" t="s">
        <v>59</v>
      </c>
      <c r="C20" s="18">
        <v>115</v>
      </c>
      <c r="D20" s="19">
        <v>900</v>
      </c>
      <c r="E20" s="22">
        <f t="shared" si="1"/>
        <v>103500</v>
      </c>
      <c r="F20" s="6" t="s">
        <v>63</v>
      </c>
    </row>
    <row r="21" spans="1:6" ht="21" customHeight="1">
      <c r="A21" s="5" t="s">
        <v>64</v>
      </c>
      <c r="B21" s="5" t="s">
        <v>59</v>
      </c>
      <c r="C21" s="18">
        <v>105</v>
      </c>
      <c r="D21" s="19">
        <v>675</v>
      </c>
      <c r="E21" s="21">
        <f t="shared" si="1"/>
        <v>70875</v>
      </c>
      <c r="F21" s="5" t="s">
        <v>65</v>
      </c>
    </row>
    <row r="22" spans="1:6" ht="21" customHeight="1">
      <c r="A22" s="6" t="s">
        <v>66</v>
      </c>
      <c r="B22" s="6" t="s">
        <v>67</v>
      </c>
      <c r="C22" s="18">
        <v>650</v>
      </c>
      <c r="D22" s="19">
        <v>265</v>
      </c>
      <c r="E22" s="22">
        <f t="shared" si="1"/>
        <v>172250</v>
      </c>
      <c r="F22" s="6"/>
    </row>
    <row r="23" spans="1:6" ht="21" customHeight="1">
      <c r="A23" s="5" t="s">
        <v>68</v>
      </c>
      <c r="B23" s="5" t="s">
        <v>53</v>
      </c>
      <c r="C23" s="18">
        <v>29</v>
      </c>
      <c r="D23" s="19">
        <v>775</v>
      </c>
      <c r="E23" s="21">
        <f t="shared" si="1"/>
        <v>22475</v>
      </c>
      <c r="F23" s="5" t="s">
        <v>69</v>
      </c>
    </row>
    <row r="24" spans="1:6" ht="21" customHeight="1">
      <c r="A24" s="6" t="s">
        <v>70</v>
      </c>
      <c r="B24" s="6" t="s">
        <v>46</v>
      </c>
      <c r="C24" s="18">
        <v>1</v>
      </c>
      <c r="D24" s="19">
        <v>35000</v>
      </c>
      <c r="E24" s="22">
        <f t="shared" si="1"/>
        <v>35000</v>
      </c>
      <c r="F24" s="6"/>
    </row>
    <row r="25" spans="1:6" ht="21" customHeight="1">
      <c r="A25" s="5" t="s">
        <v>71</v>
      </c>
      <c r="B25" s="5" t="s">
        <v>53</v>
      </c>
      <c r="C25" s="18">
        <v>14</v>
      </c>
      <c r="D25" s="19">
        <v>2200</v>
      </c>
      <c r="E25" s="21">
        <f t="shared" si="1"/>
        <v>30800</v>
      </c>
      <c r="F25" s="5"/>
    </row>
    <row r="26" spans="1:6" ht="21" customHeight="1">
      <c r="A26" s="2" t="s">
        <v>72</v>
      </c>
      <c r="B26" s="2"/>
      <c r="C26" s="12"/>
      <c r="D26" s="16"/>
      <c r="E26" s="23">
        <f>SUM(E18:E25)</f>
        <v>562750</v>
      </c>
      <c r="F26" s="2"/>
    </row>
    <row r="27" spans="1:6" ht="21" customHeight="1">
      <c r="A27" s="5"/>
      <c r="B27" s="5"/>
      <c r="C27" s="11"/>
      <c r="D27" s="15"/>
      <c r="E27" s="21"/>
      <c r="F27" s="5"/>
    </row>
    <row r="28" spans="1:6" ht="21" customHeight="1">
      <c r="A28" s="1" t="s">
        <v>73</v>
      </c>
      <c r="B28" s="1"/>
      <c r="C28" s="10"/>
      <c r="D28" s="14"/>
      <c r="E28" s="20"/>
      <c r="F28" s="1"/>
    </row>
    <row r="29" spans="1:6" ht="21" customHeight="1">
      <c r="A29" s="5" t="s">
        <v>74</v>
      </c>
      <c r="B29" s="5" t="s">
        <v>53</v>
      </c>
      <c r="C29" s="18">
        <v>38</v>
      </c>
      <c r="D29" s="19">
        <v>1150</v>
      </c>
      <c r="E29" s="21">
        <f t="shared" ref="E29:E40" si="2">C29*D29</f>
        <v>43700</v>
      </c>
      <c r="F29" s="5"/>
    </row>
    <row r="30" spans="1:6" ht="21" customHeight="1">
      <c r="A30" s="6" t="s">
        <v>75</v>
      </c>
      <c r="B30" s="6" t="s">
        <v>53</v>
      </c>
      <c r="C30" s="18">
        <v>50</v>
      </c>
      <c r="D30" s="19">
        <v>800</v>
      </c>
      <c r="E30" s="22">
        <f t="shared" si="2"/>
        <v>40000</v>
      </c>
      <c r="F30" s="6"/>
    </row>
    <row r="31" spans="1:6" ht="21" customHeight="1">
      <c r="A31" s="5" t="s">
        <v>76</v>
      </c>
      <c r="B31" s="5" t="s">
        <v>53</v>
      </c>
      <c r="C31" s="18">
        <v>37</v>
      </c>
      <c r="D31" s="19">
        <v>2100</v>
      </c>
      <c r="E31" s="21">
        <f t="shared" si="2"/>
        <v>77700</v>
      </c>
      <c r="F31" s="5"/>
    </row>
    <row r="32" spans="1:6" ht="21" customHeight="1">
      <c r="A32" s="6" t="s">
        <v>77</v>
      </c>
      <c r="B32" s="6" t="s">
        <v>67</v>
      </c>
      <c r="C32" s="18">
        <v>85</v>
      </c>
      <c r="D32" s="19">
        <v>900</v>
      </c>
      <c r="E32" s="22">
        <f t="shared" si="2"/>
        <v>76500</v>
      </c>
      <c r="F32" s="6"/>
    </row>
    <row r="33" spans="1:6" ht="21" customHeight="1">
      <c r="A33" s="5" t="s">
        <v>78</v>
      </c>
      <c r="B33" s="5" t="s">
        <v>67</v>
      </c>
      <c r="C33" s="18">
        <v>105</v>
      </c>
      <c r="D33" s="19">
        <v>1050</v>
      </c>
      <c r="E33" s="21">
        <f t="shared" si="2"/>
        <v>110250</v>
      </c>
      <c r="F33" s="5"/>
    </row>
    <row r="34" spans="1:6" ht="21" customHeight="1">
      <c r="A34" s="6" t="s">
        <v>79</v>
      </c>
      <c r="B34" s="6" t="s">
        <v>67</v>
      </c>
      <c r="C34" s="18">
        <v>100</v>
      </c>
      <c r="D34" s="19">
        <v>975</v>
      </c>
      <c r="E34" s="22">
        <f t="shared" si="2"/>
        <v>97500</v>
      </c>
      <c r="F34" s="6"/>
    </row>
    <row r="35" spans="1:6" ht="21" customHeight="1">
      <c r="A35" s="5" t="s">
        <v>80</v>
      </c>
      <c r="B35" s="5" t="s">
        <v>67</v>
      </c>
      <c r="C35" s="18">
        <v>86</v>
      </c>
      <c r="D35" s="19">
        <v>1150</v>
      </c>
      <c r="E35" s="21">
        <f t="shared" si="2"/>
        <v>98900</v>
      </c>
      <c r="F35" s="5"/>
    </row>
    <row r="36" spans="1:6" ht="21" customHeight="1">
      <c r="A36" s="6" t="s">
        <v>81</v>
      </c>
      <c r="B36" s="6" t="s">
        <v>67</v>
      </c>
      <c r="C36" s="18">
        <v>120</v>
      </c>
      <c r="D36" s="19">
        <v>1050</v>
      </c>
      <c r="E36" s="22">
        <f t="shared" si="2"/>
        <v>126000</v>
      </c>
      <c r="F36" s="6"/>
    </row>
    <row r="37" spans="1:6" ht="21" customHeight="1">
      <c r="A37" s="5" t="s">
        <v>82</v>
      </c>
      <c r="B37" s="5" t="s">
        <v>67</v>
      </c>
      <c r="C37" s="18">
        <v>52</v>
      </c>
      <c r="D37" s="19">
        <v>900</v>
      </c>
      <c r="E37" s="21">
        <f t="shared" si="2"/>
        <v>46800</v>
      </c>
      <c r="F37" s="5"/>
    </row>
    <row r="38" spans="1:6" ht="21" customHeight="1">
      <c r="A38" s="6" t="s">
        <v>83</v>
      </c>
      <c r="B38" s="6" t="s">
        <v>67</v>
      </c>
      <c r="C38" s="18">
        <v>122</v>
      </c>
      <c r="D38" s="19">
        <v>950</v>
      </c>
      <c r="E38" s="22">
        <f t="shared" si="2"/>
        <v>115900</v>
      </c>
      <c r="F38" s="6"/>
    </row>
    <row r="39" spans="1:6" ht="21" customHeight="1">
      <c r="A39" s="5" t="s">
        <v>84</v>
      </c>
      <c r="B39" s="5" t="s">
        <v>67</v>
      </c>
      <c r="C39" s="18">
        <v>180</v>
      </c>
      <c r="D39" s="19">
        <v>575</v>
      </c>
      <c r="E39" s="21">
        <f t="shared" si="2"/>
        <v>103500</v>
      </c>
      <c r="F39" s="5"/>
    </row>
    <row r="40" spans="1:6" ht="21" customHeight="1">
      <c r="A40" s="6" t="s">
        <v>85</v>
      </c>
      <c r="B40" s="6" t="s">
        <v>53</v>
      </c>
      <c r="C40" s="18">
        <v>8</v>
      </c>
      <c r="D40" s="19">
        <v>2200</v>
      </c>
      <c r="E40" s="22">
        <f t="shared" si="2"/>
        <v>17600</v>
      </c>
      <c r="F40" s="6" t="s">
        <v>86</v>
      </c>
    </row>
    <row r="41" spans="1:6" ht="21" customHeight="1">
      <c r="A41" s="2" t="s">
        <v>87</v>
      </c>
      <c r="B41" s="2"/>
      <c r="C41" s="12"/>
      <c r="D41" s="16"/>
      <c r="E41" s="23">
        <f>SUM(E29:E40)</f>
        <v>954350</v>
      </c>
      <c r="F41" s="2"/>
    </row>
    <row r="42" spans="1:6" ht="21" customHeight="1">
      <c r="A42" s="5"/>
      <c r="B42" s="5"/>
      <c r="C42" s="11"/>
      <c r="D42" s="15"/>
      <c r="E42" s="21"/>
      <c r="F42" s="5"/>
    </row>
    <row r="43" spans="1:6" ht="21" customHeight="1">
      <c r="A43" s="1" t="s">
        <v>88</v>
      </c>
      <c r="B43" s="1"/>
      <c r="C43" s="10"/>
      <c r="D43" s="14"/>
      <c r="E43" s="20"/>
      <c r="F43" s="1"/>
    </row>
    <row r="44" spans="1:6" ht="21" customHeight="1">
      <c r="A44" s="6" t="s">
        <v>89</v>
      </c>
      <c r="B44" s="6" t="s">
        <v>53</v>
      </c>
      <c r="C44" s="18">
        <v>12</v>
      </c>
      <c r="D44" s="19">
        <v>15000</v>
      </c>
      <c r="E44" s="22">
        <f t="shared" ref="E44:E52" si="3">C44*D44</f>
        <v>180000</v>
      </c>
      <c r="F44" s="6" t="s">
        <v>90</v>
      </c>
    </row>
    <row r="45" spans="1:6" ht="21" customHeight="1">
      <c r="A45" s="5" t="s">
        <v>91</v>
      </c>
      <c r="B45" s="5" t="s">
        <v>53</v>
      </c>
      <c r="C45" s="18">
        <v>10</v>
      </c>
      <c r="D45" s="19">
        <v>7500</v>
      </c>
      <c r="E45" s="21">
        <f t="shared" si="3"/>
        <v>75000</v>
      </c>
      <c r="F45" s="5"/>
    </row>
    <row r="46" spans="1:6" ht="21" customHeight="1">
      <c r="A46" s="6" t="s">
        <v>92</v>
      </c>
      <c r="B46" s="6" t="s">
        <v>93</v>
      </c>
      <c r="C46" s="18">
        <v>29</v>
      </c>
      <c r="D46" s="19">
        <v>2750</v>
      </c>
      <c r="E46" s="22">
        <f t="shared" si="3"/>
        <v>79750</v>
      </c>
      <c r="F46" s="6"/>
    </row>
    <row r="47" spans="1:6" ht="21" customHeight="1">
      <c r="A47" s="5" t="s">
        <v>94</v>
      </c>
      <c r="B47" s="5" t="s">
        <v>93</v>
      </c>
      <c r="C47" s="18">
        <v>19</v>
      </c>
      <c r="D47" s="19">
        <v>3750</v>
      </c>
      <c r="E47" s="21">
        <f t="shared" si="3"/>
        <v>71250</v>
      </c>
      <c r="F47" s="5" t="s">
        <v>95</v>
      </c>
    </row>
    <row r="48" spans="1:6" ht="21" customHeight="1">
      <c r="A48" s="6" t="s">
        <v>96</v>
      </c>
      <c r="B48" s="6" t="s">
        <v>93</v>
      </c>
      <c r="C48" s="18">
        <v>13</v>
      </c>
      <c r="D48" s="19">
        <v>5000</v>
      </c>
      <c r="E48" s="22">
        <f t="shared" si="3"/>
        <v>65000</v>
      </c>
      <c r="F48" s="6"/>
    </row>
    <row r="49" spans="1:6" ht="21" customHeight="1">
      <c r="A49" s="5" t="s">
        <v>97</v>
      </c>
      <c r="B49" s="5" t="s">
        <v>53</v>
      </c>
      <c r="C49" s="18">
        <v>4</v>
      </c>
      <c r="D49" s="19">
        <v>7500</v>
      </c>
      <c r="E49" s="21">
        <f t="shared" si="3"/>
        <v>30000</v>
      </c>
      <c r="F49" s="5"/>
    </row>
    <row r="50" spans="1:6" ht="21" customHeight="1">
      <c r="A50" s="6" t="s">
        <v>98</v>
      </c>
      <c r="B50" s="6" t="s">
        <v>46</v>
      </c>
      <c r="C50" s="18">
        <v>1</v>
      </c>
      <c r="D50" s="19">
        <v>65000</v>
      </c>
      <c r="E50" s="22">
        <f t="shared" si="3"/>
        <v>65000</v>
      </c>
      <c r="F50" s="6" t="s">
        <v>99</v>
      </c>
    </row>
    <row r="51" spans="1:6" ht="21" customHeight="1">
      <c r="A51" s="5" t="s">
        <v>100</v>
      </c>
      <c r="B51" s="5" t="s">
        <v>53</v>
      </c>
      <c r="C51" s="18">
        <v>11</v>
      </c>
      <c r="D51" s="19">
        <v>2400</v>
      </c>
      <c r="E51" s="21">
        <f t="shared" si="3"/>
        <v>26400</v>
      </c>
      <c r="F51" s="5"/>
    </row>
    <row r="52" spans="1:6" ht="21" customHeight="1">
      <c r="A52" s="6" t="s">
        <v>101</v>
      </c>
      <c r="B52" s="6" t="s">
        <v>46</v>
      </c>
      <c r="C52" s="18">
        <v>1</v>
      </c>
      <c r="D52" s="19">
        <v>14500</v>
      </c>
      <c r="E52" s="22">
        <f t="shared" si="3"/>
        <v>14500</v>
      </c>
      <c r="F52" s="6"/>
    </row>
    <row r="53" spans="1:6" ht="21" customHeight="1">
      <c r="A53" s="2" t="s">
        <v>102</v>
      </c>
      <c r="B53" s="2"/>
      <c r="C53" s="12"/>
      <c r="D53" s="16"/>
      <c r="E53" s="23">
        <f>SUM(E44:E52)</f>
        <v>606900</v>
      </c>
      <c r="F53" s="2"/>
    </row>
    <row r="54" spans="1:6" ht="21" customHeight="1">
      <c r="A54" s="5"/>
      <c r="B54" s="5"/>
      <c r="C54" s="11"/>
      <c r="D54" s="15"/>
      <c r="E54" s="21"/>
      <c r="F54" s="5"/>
    </row>
    <row r="55" spans="1:6" ht="21" customHeight="1">
      <c r="A55" s="1" t="s">
        <v>103</v>
      </c>
      <c r="B55" s="1"/>
      <c r="C55" s="10"/>
      <c r="D55" s="14"/>
      <c r="E55" s="20"/>
      <c r="F55" s="1"/>
    </row>
    <row r="56" spans="1:6" ht="21" customHeight="1">
      <c r="A56" s="6" t="s">
        <v>104</v>
      </c>
      <c r="B56" s="6" t="s">
        <v>53</v>
      </c>
      <c r="C56" s="18">
        <v>13</v>
      </c>
      <c r="D56" s="19">
        <v>3200</v>
      </c>
      <c r="E56" s="22">
        <f>C56*D56</f>
        <v>41600</v>
      </c>
      <c r="F56" s="6" t="s">
        <v>105</v>
      </c>
    </row>
    <row r="57" spans="1:6" ht="21" customHeight="1">
      <c r="A57" s="5" t="s">
        <v>106</v>
      </c>
      <c r="B57" s="5" t="s">
        <v>107</v>
      </c>
      <c r="C57" s="18">
        <v>25</v>
      </c>
      <c r="D57" s="19">
        <v>1500</v>
      </c>
      <c r="E57" s="21">
        <f>C57*D57</f>
        <v>37500</v>
      </c>
      <c r="F57" s="5"/>
    </row>
    <row r="58" spans="1:6" ht="21" customHeight="1">
      <c r="A58" s="6" t="s">
        <v>108</v>
      </c>
      <c r="B58" s="6" t="s">
        <v>107</v>
      </c>
      <c r="C58" s="18">
        <v>18</v>
      </c>
      <c r="D58" s="19">
        <v>2500</v>
      </c>
      <c r="E58" s="22">
        <f>C58*D58</f>
        <v>45000</v>
      </c>
      <c r="F58" s="6"/>
    </row>
    <row r="59" spans="1:6" ht="21" customHeight="1">
      <c r="A59" s="5" t="s">
        <v>109</v>
      </c>
      <c r="B59" s="5" t="s">
        <v>53</v>
      </c>
      <c r="C59" s="18">
        <v>17</v>
      </c>
      <c r="D59" s="19">
        <v>1650</v>
      </c>
      <c r="E59" s="21">
        <f>C59*D59</f>
        <v>28050</v>
      </c>
      <c r="F59" s="5"/>
    </row>
    <row r="60" spans="1:6" ht="21" customHeight="1">
      <c r="A60" s="6" t="s">
        <v>110</v>
      </c>
      <c r="B60" s="6" t="s">
        <v>46</v>
      </c>
      <c r="C60" s="18">
        <v>1</v>
      </c>
      <c r="D60" s="19">
        <v>24000</v>
      </c>
      <c r="E60" s="22">
        <f>C60*D60</f>
        <v>24000</v>
      </c>
      <c r="F60" s="6"/>
    </row>
    <row r="61" spans="1:6" ht="21" customHeight="1">
      <c r="A61" s="2" t="s">
        <v>111</v>
      </c>
      <c r="B61" s="2"/>
      <c r="C61" s="12"/>
      <c r="D61" s="16"/>
      <c r="E61" s="23">
        <f>SUM(E56:E60)</f>
        <v>176150</v>
      </c>
      <c r="F61" s="2"/>
    </row>
    <row r="62" spans="1:6" ht="21" customHeight="1">
      <c r="A62" s="5"/>
      <c r="B62" s="5"/>
      <c r="C62" s="11"/>
      <c r="D62" s="15"/>
      <c r="E62" s="21"/>
      <c r="F62" s="5"/>
    </row>
    <row r="63" spans="1:6" ht="21" customHeight="1">
      <c r="A63" s="1" t="s">
        <v>112</v>
      </c>
      <c r="B63" s="1"/>
      <c r="C63" s="10"/>
      <c r="D63" s="14"/>
      <c r="E63" s="20"/>
      <c r="F63" s="1"/>
    </row>
    <row r="64" spans="1:6" ht="21" customHeight="1">
      <c r="A64" s="6" t="s">
        <v>113</v>
      </c>
      <c r="B64" s="6" t="s">
        <v>46</v>
      </c>
      <c r="C64" s="18">
        <v>1</v>
      </c>
      <c r="D64" s="19">
        <v>95000</v>
      </c>
      <c r="E64" s="22">
        <f t="shared" ref="E64:E73" si="4">C64*D64</f>
        <v>95000</v>
      </c>
      <c r="F64" s="6"/>
    </row>
    <row r="65" spans="1:6" ht="21" customHeight="1">
      <c r="A65" s="5" t="s">
        <v>114</v>
      </c>
      <c r="B65" s="5" t="s">
        <v>46</v>
      </c>
      <c r="C65" s="18">
        <v>1</v>
      </c>
      <c r="D65" s="19">
        <v>30000</v>
      </c>
      <c r="E65" s="21">
        <f t="shared" si="4"/>
        <v>30000</v>
      </c>
      <c r="F65" s="5"/>
    </row>
    <row r="66" spans="1:6" ht="21" customHeight="1">
      <c r="A66" s="6" t="s">
        <v>115</v>
      </c>
      <c r="B66" s="6" t="s">
        <v>46</v>
      </c>
      <c r="C66" s="18">
        <v>1</v>
      </c>
      <c r="D66" s="19">
        <v>34000</v>
      </c>
      <c r="E66" s="22">
        <f t="shared" si="4"/>
        <v>34000</v>
      </c>
      <c r="F66" s="6"/>
    </row>
    <row r="67" spans="1:6" ht="21" customHeight="1">
      <c r="A67" s="5" t="s">
        <v>116</v>
      </c>
      <c r="B67" s="5" t="s">
        <v>46</v>
      </c>
      <c r="C67" s="18">
        <v>1</v>
      </c>
      <c r="D67" s="19">
        <v>19000</v>
      </c>
      <c r="E67" s="21">
        <f t="shared" si="4"/>
        <v>19000</v>
      </c>
      <c r="F67" s="5"/>
    </row>
    <row r="68" spans="1:6" ht="21" customHeight="1">
      <c r="A68" s="6" t="s">
        <v>117</v>
      </c>
      <c r="B68" s="6" t="s">
        <v>46</v>
      </c>
      <c r="C68" s="18">
        <v>1</v>
      </c>
      <c r="D68" s="19">
        <v>22500</v>
      </c>
      <c r="E68" s="22">
        <f t="shared" si="4"/>
        <v>22500</v>
      </c>
      <c r="F68" s="6" t="s">
        <v>118</v>
      </c>
    </row>
    <row r="69" spans="1:6" ht="21" customHeight="1">
      <c r="A69" s="5" t="s">
        <v>119</v>
      </c>
      <c r="B69" s="5" t="s">
        <v>46</v>
      </c>
      <c r="C69" s="18">
        <v>1</v>
      </c>
      <c r="D69" s="19">
        <v>27000</v>
      </c>
      <c r="E69" s="21">
        <f t="shared" si="4"/>
        <v>27000</v>
      </c>
      <c r="F69" s="5"/>
    </row>
    <row r="70" spans="1:6" ht="21" customHeight="1">
      <c r="A70" s="6" t="s">
        <v>120</v>
      </c>
      <c r="B70" s="6" t="s">
        <v>46</v>
      </c>
      <c r="C70" s="18">
        <v>1</v>
      </c>
      <c r="D70" s="19">
        <v>55000</v>
      </c>
      <c r="E70" s="22">
        <f t="shared" si="4"/>
        <v>55000</v>
      </c>
      <c r="F70" s="6"/>
    </row>
    <row r="71" spans="1:6" ht="21" customHeight="1">
      <c r="A71" s="5" t="s">
        <v>121</v>
      </c>
      <c r="B71" s="5" t="s">
        <v>46</v>
      </c>
      <c r="C71" s="18">
        <v>1</v>
      </c>
      <c r="D71" s="19">
        <v>41000</v>
      </c>
      <c r="E71" s="21">
        <f t="shared" si="4"/>
        <v>41000</v>
      </c>
      <c r="F71" s="5"/>
    </row>
    <row r="72" spans="1:6" ht="21" customHeight="1">
      <c r="A72" s="6" t="s">
        <v>122</v>
      </c>
      <c r="B72" s="6" t="s">
        <v>53</v>
      </c>
      <c r="C72" s="18">
        <v>4</v>
      </c>
      <c r="D72" s="19">
        <v>3600</v>
      </c>
      <c r="E72" s="22">
        <f t="shared" si="4"/>
        <v>14400</v>
      </c>
      <c r="F72" s="6" t="s">
        <v>123</v>
      </c>
    </row>
    <row r="73" spans="1:6" ht="21" customHeight="1">
      <c r="A73" s="5" t="s">
        <v>124</v>
      </c>
      <c r="B73" s="5" t="s">
        <v>46</v>
      </c>
      <c r="C73" s="18">
        <v>1</v>
      </c>
      <c r="D73" s="19">
        <v>30000</v>
      </c>
      <c r="E73" s="21">
        <f t="shared" si="4"/>
        <v>30000</v>
      </c>
      <c r="F73" s="5"/>
    </row>
    <row r="74" spans="1:6" ht="21" customHeight="1">
      <c r="A74" s="2" t="s">
        <v>125</v>
      </c>
      <c r="B74" s="2"/>
      <c r="C74" s="12"/>
      <c r="D74" s="16"/>
      <c r="E74" s="23">
        <f>SUM(E64:E73)</f>
        <v>367900</v>
      </c>
      <c r="F74" s="2"/>
    </row>
    <row r="75" spans="1:6" ht="21" customHeight="1">
      <c r="A75" s="5"/>
      <c r="B75" s="5"/>
      <c r="C75" s="11"/>
      <c r="D75" s="15"/>
      <c r="E75" s="21"/>
      <c r="F75" s="5"/>
    </row>
    <row r="76" spans="1:6" ht="21" customHeight="1">
      <c r="A76" s="1" t="s">
        <v>126</v>
      </c>
      <c r="B76" s="1"/>
      <c r="C76" s="10"/>
      <c r="D76" s="14"/>
      <c r="E76" s="20"/>
      <c r="F76" s="1"/>
    </row>
    <row r="77" spans="1:6" ht="21" customHeight="1">
      <c r="A77" s="5" t="s">
        <v>127</v>
      </c>
      <c r="B77" s="5" t="s">
        <v>128</v>
      </c>
      <c r="C77" s="18">
        <v>105</v>
      </c>
      <c r="D77" s="19">
        <v>475</v>
      </c>
      <c r="E77" s="21">
        <f>C77*D77</f>
        <v>49875</v>
      </c>
      <c r="F77" s="5"/>
    </row>
    <row r="78" spans="1:6" ht="21" customHeight="1">
      <c r="A78" s="6" t="s">
        <v>129</v>
      </c>
      <c r="B78" s="6" t="s">
        <v>128</v>
      </c>
      <c r="C78" s="18">
        <v>230</v>
      </c>
      <c r="D78" s="19">
        <v>215</v>
      </c>
      <c r="E78" s="22">
        <f>C78*D78</f>
        <v>49450</v>
      </c>
      <c r="F78" s="6"/>
    </row>
    <row r="79" spans="1:6" ht="21" customHeight="1">
      <c r="A79" s="5" t="s">
        <v>130</v>
      </c>
      <c r="B79" s="5" t="s">
        <v>46</v>
      </c>
      <c r="C79" s="18">
        <v>1</v>
      </c>
      <c r="D79" s="19">
        <v>33000</v>
      </c>
      <c r="E79" s="21">
        <f>C79*D79</f>
        <v>33000</v>
      </c>
      <c r="F79" s="5"/>
    </row>
    <row r="80" spans="1:6" ht="21" customHeight="1">
      <c r="A80" s="6" t="s">
        <v>131</v>
      </c>
      <c r="B80" s="6" t="s">
        <v>128</v>
      </c>
      <c r="C80" s="18">
        <v>95</v>
      </c>
      <c r="D80" s="19">
        <v>300</v>
      </c>
      <c r="E80" s="22">
        <f>C80*D80</f>
        <v>28500</v>
      </c>
      <c r="F80" s="6"/>
    </row>
    <row r="81" spans="1:6" ht="21" customHeight="1">
      <c r="A81" s="5" t="s">
        <v>132</v>
      </c>
      <c r="B81" s="5" t="s">
        <v>46</v>
      </c>
      <c r="C81" s="18">
        <v>1</v>
      </c>
      <c r="D81" s="19">
        <v>17500</v>
      </c>
      <c r="E81" s="21">
        <f>C81*D81</f>
        <v>17500</v>
      </c>
      <c r="F81" s="5"/>
    </row>
    <row r="82" spans="1:6" ht="21" customHeight="1">
      <c r="A82" s="2" t="s">
        <v>133</v>
      </c>
      <c r="B82" s="2"/>
      <c r="C82" s="12"/>
      <c r="D82" s="16"/>
      <c r="E82" s="23">
        <f>SUM(E77:E81)</f>
        <v>178325</v>
      </c>
      <c r="F82" s="2"/>
    </row>
    <row r="83" spans="1:6" ht="21" customHeight="1">
      <c r="A83" s="5"/>
      <c r="B83" s="5"/>
      <c r="C83" s="11"/>
      <c r="D83" s="15"/>
      <c r="E83" s="21"/>
      <c r="F83" s="5"/>
    </row>
    <row r="84" spans="1:6" ht="21" customHeight="1">
      <c r="A84" s="1" t="s">
        <v>134</v>
      </c>
      <c r="B84" s="1"/>
      <c r="C84" s="10"/>
      <c r="D84" s="14"/>
      <c r="E84" s="20"/>
      <c r="F84" s="1"/>
    </row>
    <row r="85" spans="1:6" ht="21" customHeight="1">
      <c r="A85" s="5" t="s">
        <v>135</v>
      </c>
      <c r="B85" s="5" t="s">
        <v>49</v>
      </c>
      <c r="C85" s="18">
        <v>7</v>
      </c>
      <c r="D85" s="19">
        <v>19500</v>
      </c>
      <c r="E85" s="21">
        <f t="shared" ref="E85:E90" si="5">C85*D85</f>
        <v>136500</v>
      </c>
      <c r="F85" s="5"/>
    </row>
    <row r="86" spans="1:6" ht="21" customHeight="1">
      <c r="A86" s="6" t="s">
        <v>136</v>
      </c>
      <c r="B86" s="6" t="s">
        <v>49</v>
      </c>
      <c r="C86" s="18">
        <v>7</v>
      </c>
      <c r="D86" s="19">
        <v>16500</v>
      </c>
      <c r="E86" s="22">
        <f t="shared" si="5"/>
        <v>115500</v>
      </c>
      <c r="F86" s="6"/>
    </row>
    <row r="87" spans="1:6" ht="21" customHeight="1">
      <c r="A87" s="5" t="s">
        <v>137</v>
      </c>
      <c r="B87" s="5" t="s">
        <v>49</v>
      </c>
      <c r="C87" s="18">
        <v>7</v>
      </c>
      <c r="D87" s="19">
        <v>5400</v>
      </c>
      <c r="E87" s="21">
        <f t="shared" si="5"/>
        <v>37800</v>
      </c>
      <c r="F87" s="5"/>
    </row>
    <row r="88" spans="1:6" ht="21" customHeight="1">
      <c r="A88" s="6" t="s">
        <v>138</v>
      </c>
      <c r="B88" s="6" t="s">
        <v>46</v>
      </c>
      <c r="C88" s="18">
        <v>1</v>
      </c>
      <c r="D88" s="19">
        <v>29000</v>
      </c>
      <c r="E88" s="22">
        <f t="shared" si="5"/>
        <v>29000</v>
      </c>
      <c r="F88" s="6"/>
    </row>
    <row r="89" spans="1:6" ht="21" customHeight="1">
      <c r="A89" s="5" t="s">
        <v>139</v>
      </c>
      <c r="B89" s="5" t="s">
        <v>53</v>
      </c>
      <c r="C89" s="18">
        <v>29</v>
      </c>
      <c r="D89" s="19">
        <v>1500</v>
      </c>
      <c r="E89" s="21">
        <f t="shared" si="5"/>
        <v>43500</v>
      </c>
      <c r="F89" s="5"/>
    </row>
    <row r="90" spans="1:6" ht="21" customHeight="1">
      <c r="A90" s="6" t="s">
        <v>140</v>
      </c>
      <c r="B90" s="6" t="s">
        <v>46</v>
      </c>
      <c r="C90" s="18">
        <v>1</v>
      </c>
      <c r="D90" s="19">
        <v>43000</v>
      </c>
      <c r="E90" s="22">
        <f t="shared" si="5"/>
        <v>43000</v>
      </c>
      <c r="F90" s="6"/>
    </row>
    <row r="91" spans="1:6" ht="21" customHeight="1">
      <c r="A91" s="2" t="s">
        <v>141</v>
      </c>
      <c r="B91" s="2"/>
      <c r="C91" s="12"/>
      <c r="D91" s="16"/>
      <c r="E91" s="23">
        <f>SUM(E85:E90)</f>
        <v>405300</v>
      </c>
      <c r="F91" s="2"/>
    </row>
    <row r="92" spans="1:6" ht="21" customHeight="1">
      <c r="A92" s="5"/>
      <c r="B92" s="5"/>
      <c r="C92" s="11"/>
      <c r="D92" s="15"/>
      <c r="E92" s="21"/>
      <c r="F92" s="5"/>
    </row>
    <row r="93" spans="1:6" ht="21" customHeight="1">
      <c r="A93" s="1" t="s">
        <v>142</v>
      </c>
      <c r="B93" s="1"/>
      <c r="C93" s="10"/>
      <c r="D93" s="14"/>
      <c r="E93" s="20"/>
      <c r="F93" s="1"/>
    </row>
    <row r="94" spans="1:6" ht="21" customHeight="1">
      <c r="A94" s="6" t="s">
        <v>143</v>
      </c>
      <c r="B94" s="6" t="s">
        <v>67</v>
      </c>
      <c r="C94" s="18">
        <v>1520</v>
      </c>
      <c r="D94" s="19">
        <v>54</v>
      </c>
      <c r="E94" s="22">
        <f t="shared" ref="E94:E99" si="6">C94*D94</f>
        <v>82080</v>
      </c>
      <c r="F94" s="6"/>
    </row>
    <row r="95" spans="1:6" ht="21" customHeight="1">
      <c r="A95" s="5" t="s">
        <v>144</v>
      </c>
      <c r="B95" s="5" t="s">
        <v>46</v>
      </c>
      <c r="C95" s="18">
        <v>1</v>
      </c>
      <c r="D95" s="19">
        <v>72000</v>
      </c>
      <c r="E95" s="21">
        <f t="shared" si="6"/>
        <v>72000</v>
      </c>
      <c r="F95" s="5"/>
    </row>
    <row r="96" spans="1:6" ht="21" customHeight="1">
      <c r="A96" s="6" t="s">
        <v>145</v>
      </c>
      <c r="B96" s="6" t="s">
        <v>146</v>
      </c>
      <c r="C96" s="18">
        <v>420</v>
      </c>
      <c r="D96" s="19">
        <v>245</v>
      </c>
      <c r="E96" s="22">
        <f t="shared" si="6"/>
        <v>102900</v>
      </c>
      <c r="F96" s="6"/>
    </row>
    <row r="97" spans="1:6" ht="21" customHeight="1">
      <c r="A97" s="5" t="s">
        <v>147</v>
      </c>
      <c r="B97" s="5" t="s">
        <v>46</v>
      </c>
      <c r="C97" s="18">
        <v>1</v>
      </c>
      <c r="D97" s="19">
        <v>51000</v>
      </c>
      <c r="E97" s="21">
        <f t="shared" si="6"/>
        <v>51000</v>
      </c>
      <c r="F97" s="5"/>
    </row>
    <row r="98" spans="1:6" ht="21" customHeight="1">
      <c r="A98" s="6" t="s">
        <v>148</v>
      </c>
      <c r="B98" s="6" t="s">
        <v>46</v>
      </c>
      <c r="C98" s="18">
        <v>1</v>
      </c>
      <c r="D98" s="19">
        <v>19000</v>
      </c>
      <c r="E98" s="22">
        <f t="shared" si="6"/>
        <v>19000</v>
      </c>
      <c r="F98" s="6"/>
    </row>
    <row r="99" spans="1:6" ht="21" customHeight="1">
      <c r="A99" s="5" t="s">
        <v>149</v>
      </c>
      <c r="B99" s="5" t="s">
        <v>46</v>
      </c>
      <c r="C99" s="18">
        <v>1</v>
      </c>
      <c r="D99" s="19">
        <v>42000</v>
      </c>
      <c r="E99" s="21">
        <f t="shared" si="6"/>
        <v>42000</v>
      </c>
      <c r="F99" s="5"/>
    </row>
    <row r="100" spans="1:6" ht="21" customHeight="1">
      <c r="A100" s="2" t="s">
        <v>150</v>
      </c>
      <c r="B100" s="2"/>
      <c r="C100" s="12"/>
      <c r="D100" s="16"/>
      <c r="E100" s="23">
        <f>SUM(E94:E99)</f>
        <v>368980</v>
      </c>
      <c r="F100" s="2"/>
    </row>
    <row r="101" spans="1:6" ht="21" customHeight="1">
      <c r="A101" s="5"/>
      <c r="B101" s="5"/>
      <c r="C101" s="11"/>
      <c r="D101" s="15"/>
      <c r="E101" s="21"/>
      <c r="F101" s="5"/>
    </row>
    <row r="102" spans="1:6" ht="21" customHeight="1">
      <c r="A102" s="1" t="s">
        <v>151</v>
      </c>
      <c r="B102" s="1"/>
      <c r="C102" s="10"/>
      <c r="D102" s="14"/>
      <c r="E102" s="20"/>
      <c r="F102" s="1"/>
    </row>
    <row r="103" spans="1:6" ht="21" customHeight="1">
      <c r="A103" s="5" t="s">
        <v>152</v>
      </c>
      <c r="B103" s="5" t="s">
        <v>49</v>
      </c>
      <c r="C103" s="18">
        <v>30</v>
      </c>
      <c r="D103" s="19">
        <v>7800</v>
      </c>
      <c r="E103" s="21">
        <f t="shared" ref="E103:E110" si="7">C103*D103</f>
        <v>234000</v>
      </c>
      <c r="F103" s="5"/>
    </row>
    <row r="104" spans="1:6" ht="21" customHeight="1">
      <c r="A104" s="6" t="s">
        <v>153</v>
      </c>
      <c r="B104" s="6" t="s">
        <v>46</v>
      </c>
      <c r="C104" s="18">
        <v>1</v>
      </c>
      <c r="D104" s="19">
        <v>110000</v>
      </c>
      <c r="E104" s="22">
        <f t="shared" si="7"/>
        <v>110000</v>
      </c>
      <c r="F104" s="6"/>
    </row>
    <row r="105" spans="1:6" ht="21" customHeight="1">
      <c r="A105" s="5" t="s">
        <v>154</v>
      </c>
      <c r="B105" s="5" t="s">
        <v>46</v>
      </c>
      <c r="C105" s="18">
        <v>1</v>
      </c>
      <c r="D105" s="19">
        <v>85000</v>
      </c>
      <c r="E105" s="21">
        <f t="shared" si="7"/>
        <v>85000</v>
      </c>
      <c r="F105" s="5"/>
    </row>
    <row r="106" spans="1:6" ht="21" customHeight="1">
      <c r="A106" s="6" t="s">
        <v>155</v>
      </c>
      <c r="B106" s="6" t="s">
        <v>46</v>
      </c>
      <c r="C106" s="18">
        <v>1</v>
      </c>
      <c r="D106" s="19">
        <v>95000</v>
      </c>
      <c r="E106" s="22">
        <f t="shared" si="7"/>
        <v>95000</v>
      </c>
      <c r="F106" s="6" t="s">
        <v>156</v>
      </c>
    </row>
    <row r="107" spans="1:6" ht="21" customHeight="1">
      <c r="A107" s="5" t="s">
        <v>157</v>
      </c>
      <c r="B107" s="5" t="s">
        <v>46</v>
      </c>
      <c r="C107" s="18">
        <v>1</v>
      </c>
      <c r="D107" s="19">
        <v>80000</v>
      </c>
      <c r="E107" s="21">
        <f t="shared" si="7"/>
        <v>80000</v>
      </c>
      <c r="F107" s="5"/>
    </row>
    <row r="108" spans="1:6" ht="21" customHeight="1">
      <c r="A108" s="6" t="s">
        <v>158</v>
      </c>
      <c r="B108" s="6" t="s">
        <v>159</v>
      </c>
      <c r="C108" s="18">
        <v>135</v>
      </c>
      <c r="D108" s="19">
        <v>1300</v>
      </c>
      <c r="E108" s="22">
        <f t="shared" si="7"/>
        <v>175500</v>
      </c>
      <c r="F108" s="6" t="s">
        <v>160</v>
      </c>
    </row>
    <row r="109" spans="1:6" ht="21" customHeight="1">
      <c r="A109" s="5" t="s">
        <v>161</v>
      </c>
      <c r="B109" s="5" t="s">
        <v>46</v>
      </c>
      <c r="C109" s="18">
        <v>1</v>
      </c>
      <c r="D109" s="19">
        <v>36000</v>
      </c>
      <c r="E109" s="21">
        <f t="shared" si="7"/>
        <v>36000</v>
      </c>
      <c r="F109" s="5"/>
    </row>
    <row r="110" spans="1:6" ht="21" customHeight="1">
      <c r="A110" s="6" t="s">
        <v>162</v>
      </c>
      <c r="B110" s="6" t="s">
        <v>46</v>
      </c>
      <c r="C110" s="18">
        <v>1</v>
      </c>
      <c r="D110" s="19">
        <v>51000</v>
      </c>
      <c r="E110" s="22">
        <f t="shared" si="7"/>
        <v>51000</v>
      </c>
      <c r="F110" s="6"/>
    </row>
    <row r="111" spans="1:6" ht="21" customHeight="1">
      <c r="A111" s="2" t="s">
        <v>163</v>
      </c>
      <c r="B111" s="2"/>
      <c r="C111" s="12"/>
      <c r="D111" s="16"/>
      <c r="E111" s="23">
        <f>SUM(E103:E110)</f>
        <v>866500</v>
      </c>
      <c r="F111" s="2"/>
    </row>
    <row r="112" spans="1:6" ht="21" customHeight="1">
      <c r="A112" s="5"/>
      <c r="B112" s="5"/>
      <c r="C112" s="11"/>
      <c r="D112" s="15"/>
      <c r="E112" s="21"/>
      <c r="F112" s="5"/>
    </row>
    <row r="113" spans="1:6" ht="21" customHeight="1">
      <c r="A113" s="1" t="s">
        <v>164</v>
      </c>
      <c r="B113" s="1"/>
      <c r="C113" s="10"/>
      <c r="D113" s="14"/>
      <c r="E113" s="20"/>
      <c r="F113" s="1"/>
    </row>
    <row r="114" spans="1:6" ht="21" customHeight="1">
      <c r="A114" s="6" t="s">
        <v>165</v>
      </c>
      <c r="B114" s="6" t="s">
        <v>46</v>
      </c>
      <c r="C114" s="18">
        <v>1</v>
      </c>
      <c r="D114" s="19">
        <v>145000</v>
      </c>
      <c r="E114" s="22">
        <f t="shared" ref="E114:E119" si="8">C114*D114</f>
        <v>145000</v>
      </c>
      <c r="F114" s="6"/>
    </row>
    <row r="115" spans="1:6" ht="21" customHeight="1">
      <c r="A115" s="5" t="s">
        <v>166</v>
      </c>
      <c r="B115" s="5" t="s">
        <v>46</v>
      </c>
      <c r="C115" s="18">
        <v>1</v>
      </c>
      <c r="D115" s="19">
        <v>105000</v>
      </c>
      <c r="E115" s="21">
        <f t="shared" si="8"/>
        <v>105000</v>
      </c>
      <c r="F115" s="5" t="s">
        <v>167</v>
      </c>
    </row>
    <row r="116" spans="1:6" ht="21" customHeight="1">
      <c r="A116" s="6" t="s">
        <v>168</v>
      </c>
      <c r="B116" s="6" t="s">
        <v>46</v>
      </c>
      <c r="C116" s="18">
        <v>1</v>
      </c>
      <c r="D116" s="19">
        <v>62000</v>
      </c>
      <c r="E116" s="22">
        <f t="shared" si="8"/>
        <v>62000</v>
      </c>
      <c r="F116" s="6"/>
    </row>
    <row r="117" spans="1:6" ht="21" customHeight="1">
      <c r="A117" s="5" t="s">
        <v>169</v>
      </c>
      <c r="B117" s="5" t="s">
        <v>46</v>
      </c>
      <c r="C117" s="18">
        <v>1</v>
      </c>
      <c r="D117" s="19">
        <v>86000</v>
      </c>
      <c r="E117" s="21">
        <f t="shared" si="8"/>
        <v>86000</v>
      </c>
      <c r="F117" s="5"/>
    </row>
    <row r="118" spans="1:6" ht="21" customHeight="1">
      <c r="A118" s="6" t="s">
        <v>170</v>
      </c>
      <c r="B118" s="6" t="s">
        <v>46</v>
      </c>
      <c r="C118" s="18">
        <v>1</v>
      </c>
      <c r="D118" s="19">
        <v>72000</v>
      </c>
      <c r="E118" s="22">
        <f t="shared" si="8"/>
        <v>72000</v>
      </c>
      <c r="F118" s="6" t="s">
        <v>171</v>
      </c>
    </row>
    <row r="119" spans="1:6" ht="21" customHeight="1">
      <c r="A119" s="5" t="s">
        <v>172</v>
      </c>
      <c r="B119" s="5" t="s">
        <v>46</v>
      </c>
      <c r="C119" s="18">
        <v>1</v>
      </c>
      <c r="D119" s="19">
        <v>17000</v>
      </c>
      <c r="E119" s="21">
        <f t="shared" si="8"/>
        <v>17000</v>
      </c>
      <c r="F119" s="5"/>
    </row>
    <row r="120" spans="1:6" ht="21" customHeight="1">
      <c r="A120" s="2" t="s">
        <v>173</v>
      </c>
      <c r="B120" s="2"/>
      <c r="C120" s="12"/>
      <c r="D120" s="16"/>
      <c r="E120" s="23">
        <f>SUM(E114:E119)</f>
        <v>487000</v>
      </c>
      <c r="F120" s="2"/>
    </row>
    <row r="121" spans="1:6" ht="21" customHeight="1">
      <c r="A121" s="5"/>
      <c r="B121" s="5"/>
      <c r="C121" s="11"/>
      <c r="D121" s="15"/>
      <c r="E121" s="21"/>
      <c r="F121" s="5"/>
    </row>
    <row r="122" spans="1:6" ht="21" customHeight="1">
      <c r="A122" s="5" t="s">
        <v>18</v>
      </c>
      <c r="B122" s="5"/>
      <c r="C122" s="18">
        <v>0.27</v>
      </c>
      <c r="D122" s="15"/>
      <c r="E122" s="21">
        <f>C122*SUM(E15,E26,E41)</f>
        <v>495477.00000000006</v>
      </c>
      <c r="F122" s="5" t="s">
        <v>174</v>
      </c>
    </row>
    <row r="123" spans="1:6" ht="21" customHeight="1">
      <c r="A123" s="5" t="s">
        <v>175</v>
      </c>
      <c r="B123" s="5"/>
      <c r="C123" s="18">
        <v>135000</v>
      </c>
      <c r="D123" s="15"/>
      <c r="E123" s="21">
        <f>C123</f>
        <v>135000</v>
      </c>
      <c r="F123" s="5"/>
    </row>
    <row r="124" spans="1:6" ht="21" customHeight="1">
      <c r="A124" s="1" t="s">
        <v>20</v>
      </c>
      <c r="B124" s="1"/>
      <c r="C124" s="10"/>
      <c r="D124" s="14"/>
      <c r="E124" s="20">
        <f>SUM(E15,E26,E41,E53,E61,E74,E82,E91,E100,E111,E120,E122:E123)</f>
        <v>5922632</v>
      </c>
      <c r="F124" s="1"/>
    </row>
    <row r="125" spans="1:6" ht="21" customHeight="1">
      <c r="A125" s="5" t="s">
        <v>21</v>
      </c>
      <c r="B125" s="5"/>
      <c r="C125" s="18">
        <v>0.12</v>
      </c>
      <c r="D125" s="15"/>
      <c r="E125" s="21">
        <f>E124*C125</f>
        <v>710715.84</v>
      </c>
      <c r="F125" s="5" t="s">
        <v>176</v>
      </c>
    </row>
    <row r="126" spans="1:6" ht="21" customHeight="1">
      <c r="A126" s="5" t="s">
        <v>22</v>
      </c>
      <c r="B126" s="5"/>
      <c r="C126" s="18">
        <v>0.03</v>
      </c>
      <c r="D126" s="15"/>
      <c r="E126" s="21">
        <f>(E124+E125)*C126/(1-C126)</f>
        <v>205155.08783505153</v>
      </c>
      <c r="F126" s="5" t="s">
        <v>177</v>
      </c>
    </row>
    <row r="127" spans="1:6" ht="21" customHeight="1">
      <c r="A127" s="3" t="s">
        <v>23</v>
      </c>
      <c r="B127" s="3"/>
      <c r="C127" s="13"/>
      <c r="D127" s="4"/>
      <c r="E127" s="4">
        <f>SUM(E124:E126)</f>
        <v>6838502.927835051</v>
      </c>
      <c r="F12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Comparison</vt:lpstr>
      <vt:lpstr>Micro</vt:lpstr>
      <vt:lpstr>Ultra-low</vt:lpstr>
      <vt:lpstr>Low</vt:lpstr>
      <vt:lpstr>Production company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B. Haley</dc:creator>
  <cp:lastModifiedBy>Gary B. Haley</cp:lastModifiedBy>
  <dcterms:created xsi:type="dcterms:W3CDTF">2026-09-19T23:56:48Z</dcterms:created>
  <dcterms:modified xsi:type="dcterms:W3CDTF">2026-09-19T23:56:48Z</dcterms:modified>
</cp:coreProperties>
</file>