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gary\Documents\Documents\$Projects\Screenplays\14MaplewoodLane\Resources\"/>
    </mc:Choice>
  </mc:AlternateContent>
  <xr:revisionPtr revIDLastSave="0" documentId="8_{BA5D1229-B0C9-4CBF-9CEC-C98C92889088}" xr6:coauthVersionLast="47" xr6:coauthVersionMax="47" xr10:uidLastSave="{00000000-0000-0000-0000-000000000000}"/>
  <bookViews>
    <workbookView xWindow="-110" yWindow="-110" windowWidth="25820" windowHeight="15500" xr2:uid="{00000000-000D-0000-FFFF-FFFF00000000}"/>
  </bookViews>
  <sheets>
    <sheet name="Summary" sheetId="1" r:id="rId1"/>
    <sheet name="Budget Detail" sheetId="2" r:id="rId2"/>
    <sheet name="Assumptions" sheetId="3" r:id="rId3"/>
    <sheet name="Checks" sheetId="4" r:id="rId4"/>
  </sheets>
  <calcPr calcId="181029"/>
</workbook>
</file>

<file path=xl/calcChain.xml><?xml version="1.0" encoding="utf-8"?>
<calcChain xmlns="http://schemas.openxmlformats.org/spreadsheetml/2006/main">
  <c r="E95" i="2" l="1"/>
  <c r="H93" i="2"/>
  <c r="G22" i="1" s="1"/>
  <c r="G93" i="2"/>
  <c r="F22" i="1" s="1"/>
  <c r="F93" i="2"/>
  <c r="E93" i="2"/>
  <c r="H86" i="2"/>
  <c r="G86" i="2"/>
  <c r="F86" i="2"/>
  <c r="E86" i="2"/>
  <c r="H77" i="2"/>
  <c r="G77" i="2"/>
  <c r="F77" i="2"/>
  <c r="E77" i="2"/>
  <c r="H66" i="2"/>
  <c r="G66" i="2"/>
  <c r="F66" i="2"/>
  <c r="E66" i="2"/>
  <c r="H55" i="2"/>
  <c r="G18" i="1" s="1"/>
  <c r="G55" i="2"/>
  <c r="F18" i="1" s="1"/>
  <c r="F55" i="2"/>
  <c r="E18" i="1" s="1"/>
  <c r="E55" i="2"/>
  <c r="D18" i="1" s="1"/>
  <c r="H46" i="2"/>
  <c r="G46" i="2"/>
  <c r="F17" i="1" s="1"/>
  <c r="F46" i="2"/>
  <c r="E17" i="1" s="1"/>
  <c r="E46" i="2"/>
  <c r="H35" i="2"/>
  <c r="G35" i="2"/>
  <c r="G95" i="2" s="1"/>
  <c r="F35" i="2"/>
  <c r="E16" i="1" s="1"/>
  <c r="E35" i="2"/>
  <c r="D16" i="1" s="1"/>
  <c r="H20" i="2"/>
  <c r="H95" i="2" s="1"/>
  <c r="G20" i="2"/>
  <c r="F15" i="1" s="1"/>
  <c r="F20" i="2"/>
  <c r="F95" i="2" s="1"/>
  <c r="E20" i="2"/>
  <c r="D15" i="1" s="1"/>
  <c r="H11" i="2"/>
  <c r="G14" i="1" s="1"/>
  <c r="G11" i="2"/>
  <c r="F14" i="1" s="1"/>
  <c r="F11" i="2"/>
  <c r="E11" i="2"/>
  <c r="E22" i="1"/>
  <c r="D22" i="1"/>
  <c r="G21" i="1"/>
  <c r="F21" i="1"/>
  <c r="E21" i="1"/>
  <c r="D21" i="1"/>
  <c r="G20" i="1"/>
  <c r="F20" i="1"/>
  <c r="E20" i="1"/>
  <c r="D20" i="1"/>
  <c r="G19" i="1"/>
  <c r="F19" i="1"/>
  <c r="E19" i="1"/>
  <c r="D19" i="1"/>
  <c r="G17" i="1"/>
  <c r="D17" i="1"/>
  <c r="G16" i="1"/>
  <c r="E15" i="1"/>
  <c r="E14" i="1"/>
  <c r="D14" i="1"/>
  <c r="G9" i="1"/>
  <c r="F9" i="1"/>
  <c r="E9" i="1"/>
  <c r="D9" i="1"/>
  <c r="G7" i="1"/>
  <c r="F7" i="1"/>
  <c r="E7" i="1"/>
  <c r="D7" i="1"/>
  <c r="G6" i="1"/>
  <c r="F6" i="1"/>
  <c r="E6" i="1"/>
  <c r="D6" i="1"/>
  <c r="F98" i="2" l="1"/>
  <c r="F97" i="2"/>
  <c r="E6" i="4" s="1"/>
  <c r="E13" i="4" s="1"/>
  <c r="E5" i="4"/>
  <c r="E12" i="4" s="1"/>
  <c r="H97" i="2"/>
  <c r="G6" i="4" s="1"/>
  <c r="G13" i="4" s="1"/>
  <c r="G5" i="4"/>
  <c r="G12" i="4" s="1"/>
  <c r="F5" i="4"/>
  <c r="F12" i="4" s="1"/>
  <c r="G97" i="2"/>
  <c r="F6" i="4" s="1"/>
  <c r="F13" i="4" s="1"/>
  <c r="D5" i="4"/>
  <c r="D12" i="4" s="1"/>
  <c r="G15" i="1"/>
  <c r="F16" i="1"/>
  <c r="E97" i="2"/>
  <c r="D6" i="4" s="1"/>
  <c r="D13" i="4" s="1"/>
  <c r="G98" i="2" l="1"/>
  <c r="E5" i="1"/>
  <c r="E8" i="4"/>
  <c r="E15" i="4" s="1"/>
  <c r="E98" i="2"/>
  <c r="H98" i="2"/>
  <c r="G5" i="1" l="1"/>
  <c r="G8" i="4"/>
  <c r="G15" i="4" s="1"/>
  <c r="D5" i="1"/>
  <c r="D8" i="4"/>
  <c r="D15" i="4" s="1"/>
  <c r="E8" i="1"/>
  <c r="E7" i="4"/>
  <c r="E14" i="4" s="1"/>
  <c r="E10" i="1"/>
  <c r="F5" i="1"/>
  <c r="F8" i="4"/>
  <c r="F15" i="4" s="1"/>
  <c r="F8" i="1" l="1"/>
  <c r="F7" i="4"/>
  <c r="F14" i="4" s="1"/>
  <c r="F10" i="1"/>
  <c r="D10" i="1"/>
  <c r="D7" i="4"/>
  <c r="D14" i="4" s="1"/>
  <c r="D8" i="1"/>
  <c r="G8" i="1"/>
  <c r="G7" i="4"/>
  <c r="G14" i="4" s="1"/>
  <c r="G10" i="1"/>
</calcChain>
</file>

<file path=xl/sharedStrings.xml><?xml version="1.0" encoding="utf-8"?>
<sst xmlns="http://schemas.openxmlformats.org/spreadsheetml/2006/main" count="523" uniqueCount="350">
  <si>
    <t>14 Maplewood Lane — Four-Option Budget</t>
  </si>
  <si>
    <t>Conceptual production-through-delivery estimates in USD</t>
  </si>
  <si>
    <t>Metric</t>
  </si>
  <si>
    <t>Micro budget</t>
  </si>
  <si>
    <t>Indie low budget</t>
  </si>
  <si>
    <t>Production crew low budget</t>
  </si>
  <si>
    <t>Regular crew production budget</t>
  </si>
  <si>
    <t>Estimated production budget</t>
  </si>
  <si>
    <t>Shoot days</t>
  </si>
  <si>
    <t>Approximate core crew</t>
  </si>
  <si>
    <t>Cost per shoot day</t>
  </si>
  <si>
    <t>Planning uncertainty</t>
  </si>
  <si>
    <t>Indicative range</t>
  </si>
  <si>
    <t>Cost area</t>
  </si>
  <si>
    <t>Development and above the line</t>
  </si>
  <si>
    <t>Cast</t>
  </si>
  <si>
    <t>Production staff and crew</t>
  </si>
  <si>
    <t>Equipment, locations and transport</t>
  </si>
  <si>
    <t>Art, props, wardrobe and picture vehicles</t>
  </si>
  <si>
    <t>Stunts, animals, special effects and visual effects</t>
  </si>
  <si>
    <t>Post-production</t>
  </si>
  <si>
    <t>Insurance, payroll and administration</t>
  </si>
  <si>
    <t>Completion and delivery support</t>
  </si>
  <si>
    <t>Option</t>
  </si>
  <si>
    <t>Primary tradeoff</t>
  </si>
  <si>
    <t>Aircraft / animal treatment</t>
  </si>
  <si>
    <t>Schedule implication</t>
  </si>
  <si>
    <t>Best use</t>
  </si>
  <si>
    <t>Owner-provided locations, compressed coverage and broad role combining</t>
  </si>
  <si>
    <t>Plates, limited composites and puppet/inserts</t>
  </si>
  <si>
    <t>Twelve days leaves little room for weather, minors or resets</t>
  </si>
  <si>
    <t>Proof-of-concept feature or highly controlled regional production</t>
  </si>
  <si>
    <t>Lean professional departments and selective upgrades</t>
  </si>
  <si>
    <t>Partial aircraft build, focused VFX and one animal day</t>
  </si>
  <si>
    <t>Eighteen days supports basic ensemble coverage</t>
  </si>
  <si>
    <t>Festival-focused independent feature</t>
  </si>
  <si>
    <t>Full department heads with restrained depth</t>
  </si>
  <si>
    <t>Hero aircraft section, planned VFX and multi-day animal work</t>
  </si>
  <si>
    <t>Twenty-four days better protects minors, food and effects continuity</t>
  </si>
  <si>
    <t>Finance-ready low-budget production plan</t>
  </si>
  <si>
    <t>Regular crew depth, stronger overtime protection and full finishing</t>
  </si>
  <si>
    <t>Full hero mockup, second-unit flexibility and expanded VFX</t>
  </si>
  <si>
    <t>Thirty days provides the safest coverage and performance schedule</t>
  </si>
  <si>
    <t>Distributor-facing or cast-driven production</t>
  </si>
  <si>
    <t>The aircraft, raccoon, minor-performer schedule, Thanksgiving food continuity, vintage Nomad and weather effects prevent this from being a simple one-location feature. The micro option is possible only with substantial in-kind support and deliberate simplification. All four options require vendor and labor quotes before a greenlight decision.</t>
  </si>
  <si>
    <t>14 Maplewood Lane — Estimated Production Budget</t>
  </si>
  <si>
    <t>Four planning options in USD, based on the screenplay draft reviewed September 9, 2026</t>
  </si>
  <si>
    <t>Account</t>
  </si>
  <si>
    <t>Budget line</t>
  </si>
  <si>
    <t>Basis / screenplay requirement</t>
  </si>
  <si>
    <t>1000</t>
  </si>
  <si>
    <t>1010</t>
  </si>
  <si>
    <t>Producer fees</t>
  </si>
  <si>
    <t>Producer compensation through delivery</t>
  </si>
  <si>
    <t>1020</t>
  </si>
  <si>
    <t>Director</t>
  </si>
  <si>
    <t>Fee or guaranteed compensation allowance</t>
  </si>
  <si>
    <t>1030</t>
  </si>
  <si>
    <t>Writer and revisions</t>
  </si>
  <si>
    <t>Polish, production rewrites and pickups</t>
  </si>
  <si>
    <t>1040</t>
  </si>
  <si>
    <t>Casting director</t>
  </si>
  <si>
    <t>Seventeen speaking roles</t>
  </si>
  <si>
    <t>1050</t>
  </si>
  <si>
    <t>Development legal and accounting</t>
  </si>
  <si>
    <t>Entity, contracts and chain-of-title review</t>
  </si>
  <si>
    <t>1000 subtotal</t>
  </si>
  <si>
    <t>2000</t>
  </si>
  <si>
    <t>2010</t>
  </si>
  <si>
    <t>Adult principal cast</t>
  </si>
  <si>
    <t>Eleven adult speaking roles; no star premium</t>
  </si>
  <si>
    <t>2020</t>
  </si>
  <si>
    <t>Minor principal cast</t>
  </si>
  <si>
    <t>Six performers under 18, including Matt (16)</t>
  </si>
  <si>
    <t>2030</t>
  </si>
  <si>
    <t>Rehearsals and table read</t>
  </si>
  <si>
    <t>Family ensemble and physical-comedy rehearsal</t>
  </si>
  <si>
    <t>2040</t>
  </si>
  <si>
    <t>Cast payroll, taxes and fringes</t>
  </si>
  <si>
    <t>Allowance; confirm with payroll company and applicable agreement</t>
  </si>
  <si>
    <t>2050</t>
  </si>
  <si>
    <t>Cast travel, lodging and per diem</t>
  </si>
  <si>
    <t>Assumes increasing nonlocal participation by tier</t>
  </si>
  <si>
    <t>2060</t>
  </si>
  <si>
    <t>Studio teacher and minor compliance</t>
  </si>
  <si>
    <t>Schooling, welfare and restricted-hours coverage</t>
  </si>
  <si>
    <t>2000 subtotal</t>
  </si>
  <si>
    <t>3000</t>
  </si>
  <si>
    <t>3010</t>
  </si>
  <si>
    <t>Line producer and UPM</t>
  </si>
  <si>
    <t>Prep, shoot and wrap</t>
  </si>
  <si>
    <t>3020</t>
  </si>
  <si>
    <t>Assistant directing department</t>
  </si>
  <si>
    <t>Scheduling, set operations and minors</t>
  </si>
  <si>
    <t>3030</t>
  </si>
  <si>
    <t>Camera department</t>
  </si>
  <si>
    <t>DP, operators and assistants scaled by tier</t>
  </si>
  <si>
    <t>3040</t>
  </si>
  <si>
    <t>Grip and electric</t>
  </si>
  <si>
    <t>Interior house coverage plus exterior weather work</t>
  </si>
  <si>
    <t>3050</t>
  </si>
  <si>
    <t>Production sound</t>
  </si>
  <si>
    <t>Large ensemble and active kitchen scenes</t>
  </si>
  <si>
    <t>3060</t>
  </si>
  <si>
    <t>Art, props and set dressing labor</t>
  </si>
  <si>
    <t>House dressing, resets and secret-room mechanics</t>
  </si>
  <si>
    <t>3070</t>
  </si>
  <si>
    <t>Wardrobe, hair and makeup labor</t>
  </si>
  <si>
    <t>Seventeen speaking roles across four story days</t>
  </si>
  <si>
    <t>3080</t>
  </si>
  <si>
    <t>Locations department</t>
  </si>
  <si>
    <t>Primary property, neighbor house, road and woods</t>
  </si>
  <si>
    <t>3090</t>
  </si>
  <si>
    <t>Script supervision, DIT and data</t>
  </si>
  <si>
    <t>Continuity-intensive ensemble coverage</t>
  </si>
  <si>
    <t>3100</t>
  </si>
  <si>
    <t>Production assistants</t>
  </si>
  <si>
    <t>Set, lockups and basecamp</t>
  </si>
  <si>
    <t>3110</t>
  </si>
  <si>
    <t>Catering and craft service</t>
  </si>
  <si>
    <t>Shoot-day meals and refreshments</t>
  </si>
  <si>
    <t>3120</t>
  </si>
  <si>
    <t>Crew payroll, fringes and overtime</t>
  </si>
  <si>
    <t>Allowance; exact load depends on jurisdiction and agreements</t>
  </si>
  <si>
    <t>3000 subtotal</t>
  </si>
  <si>
    <t>4000</t>
  </si>
  <si>
    <t>4010</t>
  </si>
  <si>
    <t>Camera, lenses and media</t>
  </si>
  <si>
    <t>Package sized to schedule and coverage</t>
  </si>
  <si>
    <t>4020</t>
  </si>
  <si>
    <t>Grip and electric package</t>
  </si>
  <si>
    <t>House interiors, night work and exteriors</t>
  </si>
  <si>
    <t>4030</t>
  </si>
  <si>
    <t>Sound package</t>
  </si>
  <si>
    <t>Wireless channels for ensemble scenes</t>
  </si>
  <si>
    <t>4040</t>
  </si>
  <si>
    <t>Primary house and property fees</t>
  </si>
  <si>
    <t>14 Maplewood Lane interiors and grounds</t>
  </si>
  <si>
    <t>4050</t>
  </si>
  <si>
    <t>Secondary locations and permits</t>
  </si>
  <si>
    <t>Neighbor house, road, woods and creek</t>
  </si>
  <si>
    <t>4060</t>
  </si>
  <si>
    <t>Production office and basecamp</t>
  </si>
  <si>
    <t>Office, holding, schoolroom and sanitation</t>
  </si>
  <si>
    <t>4070</t>
  </si>
  <si>
    <t>Trucks, fuel and local transport</t>
  </si>
  <si>
    <t>Production vehicles and company moves</t>
  </si>
  <si>
    <t>4080</t>
  </si>
  <si>
    <t>Power, communications and walkies</t>
  </si>
  <si>
    <t>Power distribution and set communications</t>
  </si>
  <si>
    <t>4000 subtotal</t>
  </si>
  <si>
    <t>5000</t>
  </si>
  <si>
    <t>5010</t>
  </si>
  <si>
    <t>Set dressing and house resets</t>
  </si>
  <si>
    <t>Thanksgiving decor, secret room and repeated family spaces</t>
  </si>
  <si>
    <t>5020</t>
  </si>
  <si>
    <t>Food styling and Thanksgiving food</t>
  </si>
  <si>
    <t>Cooking competition, hero dishes and continuity duplicates</t>
  </si>
  <si>
    <t>5030</t>
  </si>
  <si>
    <t>Hero props and duplicates</t>
  </si>
  <si>
    <t>Coins, jewelry, flag, medal, turkey calls, laptops and footballs</t>
  </si>
  <si>
    <t>5040</t>
  </si>
  <si>
    <t>1956 Chevy Nomad picture vehicle</t>
  </si>
  <si>
    <t>Rental, transport, insurance and driving support</t>
  </si>
  <si>
    <t>5050</t>
  </si>
  <si>
    <t>One-person aircraft practical elements</t>
  </si>
  <si>
    <t>Cockpit, landing gear or hero mockup scaled by tier</t>
  </si>
  <si>
    <t>5060</t>
  </si>
  <si>
    <t>Wardrobe and makeup supplies</t>
  </si>
  <si>
    <t>Four story days, weather continuity and multiples</t>
  </si>
  <si>
    <t>5000 subtotal</t>
  </si>
  <si>
    <t>6000</t>
  </si>
  <si>
    <t>6010</t>
  </si>
  <si>
    <t>Stunt coordination and performers</t>
  </si>
  <si>
    <t>Football, creek fall, running and physical comedy</t>
  </si>
  <si>
    <t>6020</t>
  </si>
  <si>
    <t>Child stair-slide safety and rigging</t>
  </si>
  <si>
    <t>Pillow and laptop sled gags</t>
  </si>
  <si>
    <t>6030</t>
  </si>
  <si>
    <t>Raccoon, wrangler, puppet and cleanup</t>
  </si>
  <si>
    <t>Rocky interactions, inserts and bite gag</t>
  </si>
  <si>
    <t>6040</t>
  </si>
  <si>
    <t>Aircraft visual effects</t>
  </si>
  <si>
    <t>Flight, landing, taxi, takeoff and integration</t>
  </si>
  <si>
    <t>6050</t>
  </si>
  <si>
    <t>Hornet swarm and cleanup visual effects</t>
  </si>
  <si>
    <t>Swarm creation and safety-driven compositing</t>
  </si>
  <si>
    <t>6060</t>
  </si>
  <si>
    <t>Leaf and prop-wash practical effects</t>
  </si>
  <si>
    <t>Leaf clearing and controlled wind</t>
  </si>
  <si>
    <t>6070</t>
  </si>
  <si>
    <t>Snow and weather effects</t>
  </si>
  <si>
    <t>Ending snowfall and weather continuity</t>
  </si>
  <si>
    <t>6080</t>
  </si>
  <si>
    <t>Set medic, fire safety and specialty safety</t>
  </si>
  <si>
    <t>Children, animal, wind, woods and wet work</t>
  </si>
  <si>
    <t>6000 subtotal</t>
  </si>
  <si>
    <t>7000</t>
  </si>
  <si>
    <t>7010</t>
  </si>
  <si>
    <t>Picture editor</t>
  </si>
  <si>
    <t>Editorial through locked picture</t>
  </si>
  <si>
    <t>7020</t>
  </si>
  <si>
    <t>Assistant editor and post data</t>
  </si>
  <si>
    <t>Ingest, sync, turnovers and archive</t>
  </si>
  <si>
    <t>7030</t>
  </si>
  <si>
    <t>Color and online finishing</t>
  </si>
  <si>
    <t>Color grade, online and final masters</t>
  </si>
  <si>
    <t>7040</t>
  </si>
  <si>
    <t>Sound edit, design, ADR and mix</t>
  </si>
  <si>
    <t>Ensemble dialogue, aircraft, animal and holiday atmosphere</t>
  </si>
  <si>
    <t>7050</t>
  </si>
  <si>
    <t>Composer and music licensing</t>
  </si>
  <si>
    <t>Original score plus limited source music</t>
  </si>
  <si>
    <t>7060</t>
  </si>
  <si>
    <t>Titles and graphics</t>
  </si>
  <si>
    <t>Main title, screen inserts and end credits</t>
  </si>
  <si>
    <t>7070</t>
  </si>
  <si>
    <t>Visual-effects conform and finishing</t>
  </si>
  <si>
    <t>Shot management, final composites and QC</t>
  </si>
  <si>
    <t>7080</t>
  </si>
  <si>
    <t>Masters, DCP, captions and QC</t>
  </si>
  <si>
    <t>Delivery masters and accessibility assets</t>
  </si>
  <si>
    <t>7000 subtotal</t>
  </si>
  <si>
    <t>8000</t>
  </si>
  <si>
    <t>8010</t>
  </si>
  <si>
    <t>Production insurance</t>
  </si>
  <si>
    <t>General liability, equipment, auto and specialty riders</t>
  </si>
  <si>
    <t>8020</t>
  </si>
  <si>
    <t>Workers compensation and payroll service</t>
  </si>
  <si>
    <t>Administrative fee and workers compensation allowance</t>
  </si>
  <si>
    <t>8030</t>
  </si>
  <si>
    <t>Production legal and accounting</t>
  </si>
  <si>
    <t>Contracts, cost reporting and final accounting</t>
  </si>
  <si>
    <t>8040</t>
  </si>
  <si>
    <t>Permits, security and police</t>
  </si>
  <si>
    <t>Road control, location security and public safety</t>
  </si>
  <si>
    <t>8050</t>
  </si>
  <si>
    <t>Errors and omissions insurance</t>
  </si>
  <si>
    <t>Delivery policy allowance</t>
  </si>
  <si>
    <t>8060</t>
  </si>
  <si>
    <t>Hard drives, software and communications</t>
  </si>
  <si>
    <t>Production and post storage, software and phones</t>
  </si>
  <si>
    <t>8000 subtotal</t>
  </si>
  <si>
    <t>9000</t>
  </si>
  <si>
    <t>9010</t>
  </si>
  <si>
    <t>Unit stills and electronic press kit</t>
  </si>
  <si>
    <t>Stills, interviews and behind-the-scenes capture</t>
  </si>
  <si>
    <t>9020</t>
  </si>
  <si>
    <t>Archive and delivery administration</t>
  </si>
  <si>
    <t>Cue sheets, releases, logs and archive organization</t>
  </si>
  <si>
    <t>9030</t>
  </si>
  <si>
    <t>Festival and market materials</t>
  </si>
  <si>
    <t>Trailer, key art allowance and submission assets</t>
  </si>
  <si>
    <t>9040</t>
  </si>
  <si>
    <t>Completion bond</t>
  </si>
  <si>
    <t>Included only where financing or distributor requires it</t>
  </si>
  <si>
    <t>9000 subtotal</t>
  </si>
  <si>
    <t>Base production subtotal</t>
  </si>
  <si>
    <t>Before contingency</t>
  </si>
  <si>
    <t>Contingency rate</t>
  </si>
  <si>
    <t>Editable input</t>
  </si>
  <si>
    <t>Contingency amount</t>
  </si>
  <si>
    <t>Base subtotal × contingency rate</t>
  </si>
  <si>
    <t>Production through delivery; excludes financing and distribution P&amp;A</t>
  </si>
  <si>
    <t>Blue numbers are editable planning allowances. Replace them with quotes, deal memos and the applicable union or guild rates before financing or production. No state incentive, tax credit, rebate, financing cost or distribution P&amp;A is included.</t>
  </si>
  <si>
    <t>Budget Assumptions</t>
  </si>
  <si>
    <t>Editable planning profile and source notes</t>
  </si>
  <si>
    <t>Planning driver</t>
  </si>
  <si>
    <t>Screenplay / cost basis</t>
  </si>
  <si>
    <t>Status</t>
  </si>
  <si>
    <t>Single-camera feature, scheduled nonchronologically around the primary house</t>
  </si>
  <si>
    <t>Estimate</t>
  </si>
  <si>
    <t>Prep weeks</t>
  </si>
  <si>
    <t>Includes casting, locations, design, minors, animal and effects planning</t>
  </si>
  <si>
    <t>Post weeks</t>
  </si>
  <si>
    <t>Editorial through final master</t>
  </si>
  <si>
    <t>Core crew size</t>
  </si>
  <si>
    <t>Approximate peak core crew; excludes cast and some day hires</t>
  </si>
  <si>
    <t>Conceptual estimate range before schedule, location and vendor quotes</t>
  </si>
  <si>
    <t>Range</t>
  </si>
  <si>
    <t>Labor posture</t>
  </si>
  <si>
    <t>Mostly local/nonunion</t>
  </si>
  <si>
    <t>Lean mixed crew</t>
  </si>
  <si>
    <t>Full department heads</t>
  </si>
  <si>
    <t>Regular union-capable crew</t>
  </si>
  <si>
    <t>Confirm all applicable agreements by jurisdiction</t>
  </si>
  <si>
    <t>Confirm</t>
  </si>
  <si>
    <t>Aircraft approach</t>
  </si>
  <si>
    <t>Limited plates/composites</t>
  </si>
  <si>
    <t>Partial mockup + focused VFX</t>
  </si>
  <si>
    <t>Hero section + 8–12 VFX shots</t>
  </si>
  <si>
    <t>Full mockup + 15–25 VFX shots</t>
  </si>
  <si>
    <t>Ray's arrival, landing, taxi and takeoff are a major cost driver</t>
  </si>
  <si>
    <t>Raccoon approach</t>
  </si>
  <si>
    <t>Puppet/plates + minimal live work</t>
  </si>
  <si>
    <t>One live-animal day + inserts</t>
  </si>
  <si>
    <t>Two to three wrangler days + VFX</t>
  </si>
  <si>
    <t>Full animal unit + cleanup VFX</t>
  </si>
  <si>
    <t>Rocky appears in multiple physical-comedy beats</t>
  </si>
  <si>
    <t>Screenplay production facts</t>
  </si>
  <si>
    <t>Scene headings</t>
  </si>
  <si>
    <t>The script is heavily concentrated at 14 Maplewood Lane.</t>
  </si>
  <si>
    <t>Speaking roles</t>
  </si>
  <si>
    <t>Eleven adults and six minors, including Matt (16).</t>
  </si>
  <si>
    <t>Primary practical locations</t>
  </si>
  <si>
    <t>House plus driveway, porches, yard, garage, interiors and office/secret room.</t>
  </si>
  <si>
    <t>Secondary location groups</t>
  </si>
  <si>
    <t>Neighbor house, Maplewood Lane/road and woods/creek.</t>
  </si>
  <si>
    <t>Story period</t>
  </si>
  <si>
    <t>Thanksgiving Eve through Saturday; wardrobe and food continuity matter.</t>
  </si>
  <si>
    <t>Hero vehicles</t>
  </si>
  <si>
    <t>1956 Chevy Nomad and one-person aircraft/eVTOL.</t>
  </si>
  <si>
    <t>Animal character</t>
  </si>
  <si>
    <t>Rocky the raccoon requires wrangler, puppet, plate or VFX solutions.</t>
  </si>
  <si>
    <t>Sources and use limits</t>
  </si>
  <si>
    <t>Source</t>
  </si>
  <si>
    <t>URL / file</t>
  </si>
  <si>
    <t>Used for</t>
  </si>
  <si>
    <t>As of</t>
  </si>
  <si>
    <t>Limit</t>
  </si>
  <si>
    <t>Screenplay draft</t>
  </si>
  <si>
    <t>14_Maplewood_Lane_Thorough_Edit.txt</t>
  </si>
  <si>
    <t>Cast, scene, location, vehicle, animal, prop and effects breakdown</t>
  </si>
  <si>
    <t>09/09/2026</t>
  </si>
  <si>
    <t>Current draft only</t>
  </si>
  <si>
    <t>SAG-AFTRA Theatrical Contracts</t>
  </si>
  <si>
    <t>https://www.sagaftra.org/production-center/contract/813/getting-started</t>
  </si>
  <si>
    <t>Agreement pathways and lead-time reminder</t>
  </si>
  <si>
    <t>Confirm project eligibility and current rates directly</t>
  </si>
  <si>
    <t>Directors Guild of America Contracts</t>
  </si>
  <si>
    <t>https://www.dga.org/Contracts</t>
  </si>
  <si>
    <t>Low-budget agreement and rate-card reference</t>
  </si>
  <si>
    <t>Confirm coverage and current minimums directly</t>
  </si>
  <si>
    <t>IATSE</t>
  </si>
  <si>
    <t>https://iatse.net/</t>
  </si>
  <si>
    <t>Crew agreement and local-jurisdiction reference</t>
  </si>
  <si>
    <t>Contact the applicable local for rates and conditions</t>
  </si>
  <si>
    <t>This is a conceptual U.S. production estimate, not a locked cost report or union-rate quote. It assumes no tax incentive or rebate and excludes financing costs, talent premiums, distribution fees and paid advertising. Before greenlight, build a scene-by-scene stripboard and obtain location, insurance, payroll, animal, picture-vehicle, aircraft/VFX and post bids.</t>
  </si>
  <si>
    <t>Budget Checks</t>
  </si>
  <si>
    <t>Independent reconciliations completed before export</t>
  </si>
  <si>
    <t>Check</t>
  </si>
  <si>
    <t>Category subtotals to base subtotal</t>
  </si>
  <si>
    <t>Contingency calculation</t>
  </si>
  <si>
    <t>Summary to detailed budget</t>
  </si>
  <si>
    <t>Grand total arithmetic</t>
  </si>
  <si>
    <t>Category subtotals</t>
  </si>
  <si>
    <t>Contingency</t>
  </si>
  <si>
    <t>Summary link</t>
  </si>
  <si>
    <t>Grand total</t>
  </si>
  <si>
    <t>All differences should equal 0.00 and every status should read PASS. These controls are terminal checks only; no budget or summary formula depends on them.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</si>
</sst>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Red]\(&quot;$&quot;#,##0\);\-"/>
    <numFmt numFmtId="166" formatCode="&quot;$&quot;#,##0"/>
    <numFmt numFmtId="167" formatCode="0.00;[Red]\(0.00\);0.00"/>
  </numFmts>
  <fonts count="15">
    <font>
      <sz val="11"/>
      <name val="Carlito"/>
    </font>
    <font>
      <sz val="10"/>
      <color rgb="FF1E252B"/>
      <name val="Arial"/>
    </font>
    <font>
      <b/>
      <sz val="16"/>
      <color rgb="FFFFFFFF"/>
      <name val="Arial"/>
    </font>
    <font>
      <i/>
      <sz val="10"/>
      <color rgb="FFDDE7EF"/>
      <name val="Arial"/>
    </font>
    <font>
      <b/>
      <sz val="10"/>
      <color rgb="FFFFFFFF"/>
      <name val="Arial"/>
    </font>
    <font>
      <b/>
      <sz val="10"/>
      <color rgb="FF18324A"/>
      <name val="Arial"/>
    </font>
    <font>
      <sz val="10"/>
      <color rgb="FF0000FF"/>
      <name val="Arial"/>
    </font>
    <font>
      <sz val="9"/>
      <color rgb="FF5D6873"/>
      <name val="Arial"/>
    </font>
    <font>
      <b/>
      <sz val="10"/>
      <color rgb="FF1E252B"/>
      <name val="Arial"/>
    </font>
    <font>
      <b/>
      <sz val="11"/>
      <color rgb="FFFFFFFF"/>
      <name val="Arial"/>
    </font>
    <font>
      <i/>
      <sz val="10"/>
      <color rgb="FF57461D"/>
      <name val="Arial"/>
    </font>
    <font>
      <b/>
      <sz val="11"/>
      <color rgb="FF18324A"/>
      <name val="Arial"/>
    </font>
    <font>
      <sz val="9"/>
      <color rgb="FF008000"/>
      <name val="Arial"/>
    </font>
    <font>
      <b/>
      <sz val="12"/>
      <color rgb="FF18324A"/>
      <name val="Arial"/>
    </font>
    <font>
      <i/>
      <sz val="10"/>
      <color rgb="FF5D6873"/>
      <name val="Arial"/>
    </font>
  </fonts>
  <fills count="8">
    <fill>
      <patternFill patternType="none"/>
    </fill>
    <fill>
      <patternFill patternType="gray125"/>
    </fill>
    <fill>
      <patternFill patternType="solid">
        <fgColor rgb="FF18324A"/>
      </patternFill>
    </fill>
    <fill>
      <patternFill patternType="solid">
        <fgColor rgb="FF2F6690"/>
      </patternFill>
    </fill>
    <fill>
      <patternFill patternType="solid">
        <fgColor rgb="FFDCEAF5"/>
      </patternFill>
    </fill>
    <fill>
      <patternFill patternType="solid">
        <fgColor rgb="FFEEF5FA"/>
      </patternFill>
    </fill>
    <fill>
      <patternFill patternType="solid">
        <fgColor rgb="FFF8F0DC"/>
      </patternFill>
    </fill>
    <fill>
      <patternFill patternType="solid">
        <fgColor rgb="FFE7F1EA"/>
      </patternFill>
    </fill>
  </fills>
  <borders count="7">
    <border>
      <left/>
      <right/>
      <top/>
      <bottom/>
      <diagonal/>
    </border>
    <border>
      <left/>
      <right/>
      <top style="thin">
        <color rgb="FF9EB7C8"/>
      </top>
      <bottom style="thin">
        <color rgb="FF9EB7C8"/>
      </bottom>
      <diagonal/>
    </border>
    <border>
      <left/>
      <right/>
      <top/>
      <bottom style="double">
        <color rgb="FF7D8A94"/>
      </bottom>
      <diagonal/>
    </border>
    <border>
      <left/>
      <right/>
      <top style="thin">
        <color rgb="FF7D8A94"/>
      </top>
      <bottom/>
      <diagonal/>
    </border>
    <border>
      <left/>
      <right/>
      <top/>
      <bottom style="thin">
        <color rgb="FFE3E8EC"/>
      </bottom>
      <diagonal/>
    </border>
    <border>
      <left/>
      <right/>
      <top style="thin">
        <color rgb="FFE3E8EC"/>
      </top>
      <bottom style="thin">
        <color rgb="FFE3E8EC"/>
      </bottom>
      <diagonal/>
    </border>
    <border>
      <left/>
      <right/>
      <top style="thin">
        <color rgb="FFE3E8EC"/>
      </top>
      <bottom/>
      <diagonal/>
    </border>
  </borders>
  <cellStyleXfs count="1">
    <xf numFmtId="0" fontId="0" fillId="0" borderId="0"/>
  </cellStyleXfs>
  <cellXfs count="61">
    <xf numFmtId="0" fontId="0" fillId="0" borderId="0" xfId="0"/>
    <xf numFmtId="0" fontId="1" fillId="0" borderId="0" xfId="0" applyFont="1" applyAlignment="1">
      <alignment vertical="center"/>
    </xf>
    <xf numFmtId="0" fontId="4" fillId="3" borderId="0" xfId="0" applyFont="1" applyFill="1" applyAlignment="1">
      <alignment horizontal="center" vertical="center"/>
    </xf>
    <xf numFmtId="0" fontId="4" fillId="3" borderId="0" xfId="0" applyFont="1" applyFill="1" applyAlignment="1">
      <alignment horizontal="center" vertical="center" wrapText="1"/>
    </xf>
    <xf numFmtId="0" fontId="5" fillId="4" borderId="0" xfId="0" applyFont="1" applyFill="1" applyAlignment="1">
      <alignment vertical="center"/>
    </xf>
    <xf numFmtId="0" fontId="5" fillId="4" borderId="1" xfId="0" applyFont="1" applyFill="1" applyBorder="1" applyAlignment="1">
      <alignment vertical="center"/>
    </xf>
    <xf numFmtId="164" fontId="6" fillId="0" borderId="0" xfId="0" applyNumberFormat="1" applyFont="1" applyAlignment="1">
      <alignment vertical="center"/>
    </xf>
    <xf numFmtId="0" fontId="1" fillId="0" borderId="0" xfId="0" applyFont="1" applyAlignment="1">
      <alignment vertical="center" wrapText="1"/>
    </xf>
    <xf numFmtId="0" fontId="7" fillId="0" borderId="0" xfId="0" applyFont="1" applyAlignment="1">
      <alignment vertical="center" wrapText="1"/>
    </xf>
    <xf numFmtId="164" fontId="8" fillId="5" borderId="2" xfId="0" applyNumberFormat="1" applyFont="1" applyFill="1" applyBorder="1" applyAlignment="1">
      <alignment vertical="center"/>
    </xf>
    <xf numFmtId="164" fontId="8" fillId="0" borderId="0" xfId="0" applyNumberFormat="1" applyFont="1" applyAlignment="1">
      <alignment vertical="center"/>
    </xf>
    <xf numFmtId="164" fontId="8" fillId="0" borderId="3" xfId="0" applyNumberFormat="1" applyFont="1" applyBorder="1" applyAlignment="1">
      <alignment vertical="center"/>
    </xf>
    <xf numFmtId="164" fontId="9" fillId="2" borderId="0" xfId="0" applyNumberFormat="1" applyFont="1" applyFill="1" applyAlignment="1">
      <alignment vertical="center"/>
    </xf>
    <xf numFmtId="0" fontId="1" fillId="0" borderId="0" xfId="0" applyFont="1" applyAlignment="1">
      <alignment horizontal="center" vertical="center"/>
    </xf>
    <xf numFmtId="0" fontId="1" fillId="0" borderId="4" xfId="0" applyFont="1" applyBorder="1" applyAlignment="1">
      <alignment vertical="center"/>
    </xf>
    <xf numFmtId="3" fontId="6" fillId="0" borderId="4" xfId="0" applyNumberFormat="1" applyFont="1" applyBorder="1" applyAlignment="1">
      <alignment vertical="center"/>
    </xf>
    <xf numFmtId="0" fontId="1" fillId="0" borderId="4" xfId="0" applyFont="1" applyBorder="1" applyAlignment="1">
      <alignment vertical="center" wrapText="1"/>
    </xf>
    <xf numFmtId="0" fontId="1" fillId="0" borderId="4" xfId="0" applyFont="1" applyBorder="1" applyAlignment="1">
      <alignment horizontal="center" vertical="center"/>
    </xf>
    <xf numFmtId="0" fontId="1" fillId="0" borderId="5" xfId="0" applyFont="1" applyBorder="1" applyAlignment="1">
      <alignment vertical="center"/>
    </xf>
    <xf numFmtId="3" fontId="6" fillId="0" borderId="5" xfId="0" applyNumberFormat="1" applyFont="1" applyBorder="1" applyAlignment="1">
      <alignment vertical="center"/>
    </xf>
    <xf numFmtId="0" fontId="1" fillId="0" borderId="5" xfId="0" applyFont="1" applyBorder="1" applyAlignment="1">
      <alignment vertical="center" wrapText="1"/>
    </xf>
    <xf numFmtId="0" fontId="1" fillId="0" borderId="5" xfId="0" applyFont="1" applyBorder="1" applyAlignment="1">
      <alignment horizontal="center" vertical="center"/>
    </xf>
    <xf numFmtId="9" fontId="6" fillId="0" borderId="5" xfId="0" applyNumberFormat="1" applyFont="1" applyBorder="1" applyAlignment="1">
      <alignment vertical="center"/>
    </xf>
    <xf numFmtId="0" fontId="6" fillId="0" borderId="5" xfId="0" applyFont="1" applyBorder="1" applyAlignment="1">
      <alignment vertical="center"/>
    </xf>
    <xf numFmtId="0" fontId="1" fillId="0" borderId="6" xfId="0" applyFont="1" applyBorder="1" applyAlignment="1">
      <alignment vertical="center"/>
    </xf>
    <xf numFmtId="0" fontId="6" fillId="0" borderId="6" xfId="0" applyFont="1" applyBorder="1" applyAlignment="1">
      <alignment vertical="center"/>
    </xf>
    <xf numFmtId="0" fontId="1" fillId="0" borderId="6" xfId="0" applyFont="1" applyBorder="1" applyAlignment="1">
      <alignment vertical="center" wrapText="1"/>
    </xf>
    <xf numFmtId="0" fontId="1" fillId="0" borderId="6" xfId="0" applyFont="1" applyBorder="1" applyAlignment="1">
      <alignment horizontal="center" vertical="center"/>
    </xf>
    <xf numFmtId="0" fontId="8" fillId="0" borderId="4" xfId="0" applyFont="1" applyBorder="1" applyAlignment="1">
      <alignment vertical="center"/>
    </xf>
    <xf numFmtId="3" fontId="1" fillId="0" borderId="4" xfId="0" applyNumberFormat="1" applyFont="1" applyBorder="1" applyAlignment="1">
      <alignment vertical="center"/>
    </xf>
    <xf numFmtId="0" fontId="8" fillId="0" borderId="5" xfId="0" applyFont="1" applyBorder="1" applyAlignment="1">
      <alignment vertical="center"/>
    </xf>
    <xf numFmtId="3" fontId="1" fillId="0" borderId="5" xfId="0" applyNumberFormat="1" applyFont="1" applyBorder="1" applyAlignment="1">
      <alignment vertical="center"/>
    </xf>
    <xf numFmtId="0" fontId="8" fillId="0" borderId="6" xfId="0" applyFont="1" applyBorder="1" applyAlignment="1">
      <alignment vertical="center"/>
    </xf>
    <xf numFmtId="3" fontId="1" fillId="0" borderId="6" xfId="0" applyNumberFormat="1" applyFont="1" applyBorder="1" applyAlignment="1">
      <alignment vertical="center"/>
    </xf>
    <xf numFmtId="0" fontId="5" fillId="5" borderId="0" xfId="0" applyFont="1" applyFill="1" applyAlignment="1">
      <alignment vertical="center"/>
    </xf>
    <xf numFmtId="0" fontId="12" fillId="0" borderId="0" xfId="0" applyFont="1" applyAlignment="1">
      <alignment vertical="center" wrapText="1"/>
    </xf>
    <xf numFmtId="164" fontId="1" fillId="0" borderId="4" xfId="0" applyNumberFormat="1" applyFont="1" applyBorder="1" applyAlignment="1">
      <alignment vertical="center"/>
    </xf>
    <xf numFmtId="166" fontId="1" fillId="0" borderId="5" xfId="0" applyNumberFormat="1" applyFont="1" applyBorder="1" applyAlignment="1">
      <alignment vertical="center"/>
    </xf>
    <xf numFmtId="9" fontId="1" fillId="0" borderId="5" xfId="0" applyNumberFormat="1" applyFont="1" applyBorder="1" applyAlignment="1">
      <alignment vertical="center"/>
    </xf>
    <xf numFmtId="164" fontId="13" fillId="7" borderId="4" xfId="0" applyNumberFormat="1" applyFont="1" applyFill="1" applyBorder="1" applyAlignment="1">
      <alignment vertical="center"/>
    </xf>
    <xf numFmtId="164" fontId="1" fillId="0" borderId="5" xfId="0" applyNumberFormat="1" applyFont="1" applyBorder="1" applyAlignment="1">
      <alignment vertical="center"/>
    </xf>
    <xf numFmtId="164" fontId="1" fillId="0" borderId="6" xfId="0" applyNumberFormat="1" applyFont="1" applyBorder="1" applyAlignment="1">
      <alignment vertical="center"/>
    </xf>
    <xf numFmtId="0" fontId="5" fillId="0" borderId="4" xfId="0" applyFont="1" applyBorder="1" applyAlignment="1">
      <alignment vertical="center" wrapText="1"/>
    </xf>
    <xf numFmtId="0" fontId="5" fillId="0" borderId="5" xfId="0" applyFont="1" applyBorder="1" applyAlignment="1">
      <alignment vertical="center" wrapText="1"/>
    </xf>
    <xf numFmtId="0" fontId="5" fillId="0" borderId="6" xfId="0" applyFont="1" applyBorder="1" applyAlignment="1">
      <alignment vertical="center" wrapText="1"/>
    </xf>
    <xf numFmtId="167" fontId="1" fillId="0" borderId="4" xfId="0" applyNumberFormat="1" applyFont="1" applyBorder="1" applyAlignment="1">
      <alignment vertical="center"/>
    </xf>
    <xf numFmtId="167" fontId="1" fillId="0" borderId="5" xfId="0" applyNumberFormat="1" applyFont="1" applyBorder="1" applyAlignment="1">
      <alignment vertical="center"/>
    </xf>
    <xf numFmtId="167" fontId="1" fillId="0" borderId="6" xfId="0" applyNumberFormat="1" applyFont="1" applyBorder="1" applyAlignment="1">
      <alignment vertical="center"/>
    </xf>
    <xf numFmtId="0" fontId="2" fillId="2" borderId="0" xfId="0" applyFont="1" applyFill="1" applyAlignment="1">
      <alignment vertical="center"/>
    </xf>
    <xf numFmtId="0" fontId="3" fillId="2" borderId="0" xfId="0" applyFont="1" applyFill="1" applyAlignment="1">
      <alignment vertical="center"/>
    </xf>
    <xf numFmtId="0" fontId="10" fillId="6" borderId="0" xfId="0" applyFont="1" applyFill="1" applyAlignment="1">
      <alignment vertical="center" wrapText="1"/>
    </xf>
    <xf numFmtId="0" fontId="8" fillId="5" borderId="2" xfId="0" applyFont="1" applyFill="1" applyBorder="1" applyAlignment="1">
      <alignment vertical="center"/>
    </xf>
    <xf numFmtId="164" fontId="8" fillId="0" borderId="3" xfId="0" applyNumberFormat="1" applyFont="1" applyBorder="1" applyAlignment="1">
      <alignment vertical="center"/>
    </xf>
    <xf numFmtId="164" fontId="8" fillId="0" borderId="0" xfId="0" applyNumberFormat="1" applyFont="1" applyAlignment="1">
      <alignment vertical="center"/>
    </xf>
    <xf numFmtId="164" fontId="9" fillId="2" borderId="0" xfId="0" applyNumberFormat="1" applyFont="1" applyFill="1" applyAlignment="1">
      <alignment vertical="center"/>
    </xf>
    <xf numFmtId="0" fontId="11" fillId="4" borderId="0" xfId="0" applyFont="1" applyFill="1" applyAlignment="1">
      <alignment vertical="center"/>
    </xf>
    <xf numFmtId="0" fontId="1" fillId="0" borderId="4" xfId="0" applyFont="1" applyBorder="1" applyAlignment="1">
      <alignment vertical="center" wrapText="1"/>
    </xf>
    <xf numFmtId="0" fontId="1" fillId="0" borderId="0" xfId="0" applyFont="1" applyAlignment="1">
      <alignment vertical="center" wrapText="1"/>
    </xf>
    <xf numFmtId="0" fontId="1" fillId="0" borderId="5" xfId="0" applyFont="1" applyBorder="1" applyAlignment="1">
      <alignment vertical="center" wrapText="1"/>
    </xf>
    <xf numFmtId="0" fontId="1" fillId="0" borderId="6" xfId="0" applyFont="1" applyBorder="1" applyAlignment="1">
      <alignment vertical="center" wrapText="1"/>
    </xf>
    <xf numFmtId="0" fontId="14" fillId="5" borderId="0" xfId="0" applyFont="1" applyFill="1" applyAlignment="1">
      <alignment vertical="center" wrapText="1"/>
    </xf>
  </cellXfs>
  <cellStyles count="1">
    <cellStyle name="Normal" xfId="0" builtinId="0"/>
  </cellStyles>
  <dxfs count="1">
    <dxf>
      <font>
        <b/>
        <color rgb="FFB42318"/>
      </font>
      <fill>
        <patternFill patternType="solid">
          <bgColor rgb="FFFCE8E6"/>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0"/>
  <sheetViews>
    <sheetView showGridLines="0" tabSelected="1" workbookViewId="0">
      <pane xSplit="3" ySplit="4" topLeftCell="D5" activePane="bottomRight" state="frozen"/>
      <selection pane="topRight"/>
      <selection pane="bottomLeft"/>
      <selection pane="bottomRight" activeCell="D5" sqref="D5"/>
    </sheetView>
  </sheetViews>
  <sheetFormatPr defaultRowHeight="14"/>
  <cols>
    <col min="1" max="2" width="2" customWidth="1"/>
    <col min="3" max="3" width="31" customWidth="1"/>
    <col min="4" max="7" width="23" customWidth="1"/>
    <col min="8" max="8" width="2" customWidth="1"/>
  </cols>
  <sheetData>
    <row r="1" spans="1:26" ht="30" customHeight="1">
      <c r="A1" s="1"/>
      <c r="B1" s="1"/>
      <c r="C1" s="48" t="s">
        <v>0</v>
      </c>
      <c r="D1" s="48" t="s">
        <v>0</v>
      </c>
      <c r="E1" s="48" t="s">
        <v>0</v>
      </c>
      <c r="F1" s="48" t="s">
        <v>0</v>
      </c>
      <c r="G1" s="48" t="s">
        <v>0</v>
      </c>
      <c r="H1" s="48" t="s">
        <v>0</v>
      </c>
      <c r="I1" s="1"/>
      <c r="J1" s="1"/>
      <c r="K1" s="1"/>
      <c r="L1" s="1"/>
      <c r="M1" s="1"/>
      <c r="N1" s="1"/>
      <c r="O1" s="1"/>
      <c r="P1" s="1"/>
      <c r="Q1" s="1"/>
      <c r="R1" s="1"/>
      <c r="S1" s="1"/>
      <c r="T1" s="1"/>
      <c r="U1" s="1"/>
      <c r="V1" s="1"/>
      <c r="W1" s="1"/>
      <c r="X1" s="1"/>
      <c r="Y1" s="1"/>
      <c r="Z1" s="1"/>
    </row>
    <row r="2" spans="1:26" ht="24" customHeight="1">
      <c r="A2" s="1"/>
      <c r="B2" s="1"/>
      <c r="C2" s="49" t="s">
        <v>1</v>
      </c>
      <c r="D2" s="49" t="s">
        <v>1</v>
      </c>
      <c r="E2" s="49" t="s">
        <v>1</v>
      </c>
      <c r="F2" s="49" t="s">
        <v>1</v>
      </c>
      <c r="G2" s="49" t="s">
        <v>1</v>
      </c>
      <c r="H2" s="49" t="s">
        <v>1</v>
      </c>
      <c r="I2" s="1"/>
      <c r="J2" s="1"/>
      <c r="K2" s="1"/>
      <c r="L2" s="1"/>
      <c r="M2" s="1"/>
      <c r="N2" s="1"/>
      <c r="O2" s="1"/>
      <c r="P2" s="1"/>
      <c r="Q2" s="1"/>
      <c r="R2" s="1"/>
      <c r="S2" s="1"/>
      <c r="T2" s="1"/>
      <c r="U2" s="1"/>
      <c r="V2" s="1"/>
      <c r="W2" s="1"/>
      <c r="X2" s="1"/>
      <c r="Y2" s="1"/>
      <c r="Z2" s="1"/>
    </row>
    <row r="3" spans="1:26">
      <c r="A3" s="1"/>
      <c r="B3" s="1"/>
      <c r="C3" s="1"/>
      <c r="D3" s="1"/>
      <c r="E3" s="1"/>
      <c r="F3" s="1"/>
      <c r="G3" s="1"/>
      <c r="H3" s="1"/>
      <c r="I3" s="1"/>
      <c r="J3" s="1"/>
      <c r="K3" s="1"/>
      <c r="L3" s="1"/>
      <c r="M3" s="1"/>
      <c r="N3" s="1"/>
      <c r="O3" s="1"/>
      <c r="P3" s="1"/>
      <c r="Q3" s="1"/>
      <c r="R3" s="1"/>
      <c r="S3" s="1"/>
      <c r="T3" s="1"/>
      <c r="U3" s="1"/>
      <c r="V3" s="1"/>
      <c r="W3" s="1"/>
      <c r="X3" s="1"/>
      <c r="Y3" s="1"/>
      <c r="Z3" s="1"/>
    </row>
    <row r="4" spans="1:26" ht="24" customHeight="1">
      <c r="A4" s="1"/>
      <c r="B4" s="1"/>
      <c r="C4" s="3" t="s">
        <v>2</v>
      </c>
      <c r="D4" s="3" t="s">
        <v>3</v>
      </c>
      <c r="E4" s="3" t="s">
        <v>4</v>
      </c>
      <c r="F4" s="3" t="s">
        <v>5</v>
      </c>
      <c r="G4" s="3" t="s">
        <v>6</v>
      </c>
      <c r="H4" s="1"/>
      <c r="I4" s="1"/>
      <c r="J4" s="1"/>
      <c r="K4" s="1"/>
      <c r="L4" s="1"/>
      <c r="M4" s="1"/>
      <c r="N4" s="1"/>
      <c r="O4" s="1"/>
      <c r="P4" s="1"/>
      <c r="Q4" s="1"/>
      <c r="R4" s="1"/>
      <c r="S4" s="1"/>
      <c r="T4" s="1"/>
      <c r="U4" s="1"/>
      <c r="V4" s="1"/>
      <c r="W4" s="1"/>
      <c r="X4" s="1"/>
      <c r="Y4" s="1"/>
      <c r="Z4" s="1"/>
    </row>
    <row r="5" spans="1:26" ht="24" customHeight="1">
      <c r="A5" s="1"/>
      <c r="B5" s="1"/>
      <c r="C5" s="28" t="s">
        <v>7</v>
      </c>
      <c r="D5" s="39">
        <f>'Budget Detail'!E98</f>
        <v>217800</v>
      </c>
      <c r="E5" s="39">
        <f>'Budget Detail'!F98</f>
        <v>930600</v>
      </c>
      <c r="F5" s="39">
        <f>'Budget Detail'!G98</f>
        <v>2854500</v>
      </c>
      <c r="G5" s="39">
        <f>'Budget Detail'!H98</f>
        <v>7821000</v>
      </c>
      <c r="H5" s="1"/>
      <c r="I5" s="1"/>
      <c r="J5" s="1"/>
      <c r="K5" s="1"/>
      <c r="L5" s="1"/>
      <c r="M5" s="1"/>
      <c r="N5" s="1"/>
      <c r="O5" s="1"/>
      <c r="P5" s="1"/>
      <c r="Q5" s="1"/>
      <c r="R5" s="1"/>
      <c r="S5" s="1"/>
      <c r="T5" s="1"/>
      <c r="U5" s="1"/>
      <c r="V5" s="1"/>
      <c r="W5" s="1"/>
      <c r="X5" s="1"/>
      <c r="Y5" s="1"/>
      <c r="Z5" s="1"/>
    </row>
    <row r="6" spans="1:26" ht="24" customHeight="1">
      <c r="A6" s="1"/>
      <c r="B6" s="1"/>
      <c r="C6" s="30" t="s">
        <v>8</v>
      </c>
      <c r="D6" s="31">
        <f>Assumptions!D5</f>
        <v>12</v>
      </c>
      <c r="E6" s="31">
        <f>Assumptions!E5</f>
        <v>18</v>
      </c>
      <c r="F6" s="31">
        <f>Assumptions!F5</f>
        <v>24</v>
      </c>
      <c r="G6" s="31">
        <f>Assumptions!G5</f>
        <v>30</v>
      </c>
      <c r="H6" s="1"/>
      <c r="I6" s="1"/>
      <c r="J6" s="1"/>
      <c r="K6" s="1"/>
      <c r="L6" s="1"/>
      <c r="M6" s="1"/>
      <c r="N6" s="1"/>
      <c r="O6" s="1"/>
      <c r="P6" s="1"/>
      <c r="Q6" s="1"/>
      <c r="R6" s="1"/>
      <c r="S6" s="1"/>
      <c r="T6" s="1"/>
      <c r="U6" s="1"/>
      <c r="V6" s="1"/>
      <c r="W6" s="1"/>
      <c r="X6" s="1"/>
      <c r="Y6" s="1"/>
      <c r="Z6" s="1"/>
    </row>
    <row r="7" spans="1:26" ht="24" customHeight="1">
      <c r="A7" s="1"/>
      <c r="B7" s="1"/>
      <c r="C7" s="30" t="s">
        <v>9</v>
      </c>
      <c r="D7" s="31">
        <f>Assumptions!D8</f>
        <v>12</v>
      </c>
      <c r="E7" s="31">
        <f>Assumptions!E8</f>
        <v>25</v>
      </c>
      <c r="F7" s="31">
        <f>Assumptions!F8</f>
        <v>40</v>
      </c>
      <c r="G7" s="31">
        <f>Assumptions!G8</f>
        <v>60</v>
      </c>
      <c r="H7" s="1"/>
      <c r="I7" s="1"/>
      <c r="J7" s="1"/>
      <c r="K7" s="1"/>
      <c r="L7" s="1"/>
      <c r="M7" s="1"/>
      <c r="N7" s="1"/>
      <c r="O7" s="1"/>
      <c r="P7" s="1"/>
      <c r="Q7" s="1"/>
      <c r="R7" s="1"/>
      <c r="S7" s="1"/>
      <c r="T7" s="1"/>
      <c r="U7" s="1"/>
      <c r="V7" s="1"/>
      <c r="W7" s="1"/>
      <c r="X7" s="1"/>
      <c r="Y7" s="1"/>
      <c r="Z7" s="1"/>
    </row>
    <row r="8" spans="1:26" ht="24" customHeight="1">
      <c r="A8" s="1"/>
      <c r="B8" s="1"/>
      <c r="C8" s="30" t="s">
        <v>10</v>
      </c>
      <c r="D8" s="37">
        <f>D5/D6</f>
        <v>18150</v>
      </c>
      <c r="E8" s="37">
        <f>E5/E6</f>
        <v>51700</v>
      </c>
      <c r="F8" s="37">
        <f>F5/F6</f>
        <v>118937.5</v>
      </c>
      <c r="G8" s="37">
        <f>G5/G6</f>
        <v>260700</v>
      </c>
      <c r="H8" s="1"/>
      <c r="I8" s="1"/>
      <c r="J8" s="1"/>
      <c r="K8" s="1"/>
      <c r="L8" s="1"/>
      <c r="M8" s="1"/>
      <c r="N8" s="1"/>
      <c r="O8" s="1"/>
      <c r="P8" s="1"/>
      <c r="Q8" s="1"/>
      <c r="R8" s="1"/>
      <c r="S8" s="1"/>
      <c r="T8" s="1"/>
      <c r="U8" s="1"/>
      <c r="V8" s="1"/>
      <c r="W8" s="1"/>
      <c r="X8" s="1"/>
      <c r="Y8" s="1"/>
      <c r="Z8" s="1"/>
    </row>
    <row r="9" spans="1:26" ht="24" customHeight="1">
      <c r="A9" s="1"/>
      <c r="B9" s="1"/>
      <c r="C9" s="30" t="s">
        <v>11</v>
      </c>
      <c r="D9" s="38">
        <f>Assumptions!D9</f>
        <v>0.25</v>
      </c>
      <c r="E9" s="38">
        <f>Assumptions!E9</f>
        <v>0.2</v>
      </c>
      <c r="F9" s="38">
        <f>Assumptions!F9</f>
        <v>0.15</v>
      </c>
      <c r="G9" s="38">
        <f>Assumptions!G9</f>
        <v>0.1</v>
      </c>
      <c r="H9" s="1"/>
      <c r="I9" s="1"/>
      <c r="J9" s="1"/>
      <c r="K9" s="1"/>
      <c r="L9" s="1"/>
      <c r="M9" s="1"/>
      <c r="N9" s="1"/>
      <c r="O9" s="1"/>
      <c r="P9" s="1"/>
      <c r="Q9" s="1"/>
      <c r="R9" s="1"/>
      <c r="S9" s="1"/>
      <c r="T9" s="1"/>
      <c r="U9" s="1"/>
      <c r="V9" s="1"/>
      <c r="W9" s="1"/>
      <c r="X9" s="1"/>
      <c r="Y9" s="1"/>
      <c r="Z9" s="1"/>
    </row>
    <row r="10" spans="1:26" ht="24" customHeight="1">
      <c r="A10" s="1"/>
      <c r="B10" s="1"/>
      <c r="C10" s="32" t="s">
        <v>12</v>
      </c>
      <c r="D10" s="26" t="str">
        <f>TEXT(D5*(1-D9),"$#,##0")&amp;" to "&amp;TEXT(D5*(1+D9),"$#,##0")</f>
        <v>$163,350 to $272,250</v>
      </c>
      <c r="E10" s="26" t="str">
        <f>TEXT(E5*(1-E9),"$#,##0")&amp;" to "&amp;TEXT(E5*(1+E9),"$#,##0")</f>
        <v>$744,480 to $1,116,720</v>
      </c>
      <c r="F10" s="26" t="str">
        <f>TEXT(F5*(1-F9),"$#,##0")&amp;" to "&amp;TEXT(F5*(1+F9),"$#,##0")</f>
        <v>$2,426,325 to $3,282,675</v>
      </c>
      <c r="G10" s="26" t="str">
        <f>TEXT(G5*(1-G9),"$#,##0")&amp;" to "&amp;TEXT(G5*(1+G9),"$#,##0")</f>
        <v>$7,038,900 to $8,603,100</v>
      </c>
      <c r="H10" s="1"/>
      <c r="I10" s="1"/>
      <c r="J10" s="1"/>
      <c r="K10" s="1"/>
      <c r="L10" s="1"/>
      <c r="M10" s="1"/>
      <c r="N10" s="1"/>
      <c r="O10" s="1"/>
      <c r="P10" s="1"/>
      <c r="Q10" s="1"/>
      <c r="R10" s="1"/>
      <c r="S10" s="1"/>
      <c r="T10" s="1"/>
      <c r="U10" s="1"/>
      <c r="V10" s="1"/>
      <c r="W10" s="1"/>
      <c r="X10" s="1"/>
      <c r="Y10" s="1"/>
      <c r="Z10" s="1"/>
    </row>
    <row r="11" spans="1:26" ht="24" customHeight="1">
      <c r="A11" s="1"/>
      <c r="B11" s="1"/>
      <c r="C11" s="1"/>
      <c r="D11" s="1"/>
      <c r="E11" s="1"/>
      <c r="F11" s="1"/>
      <c r="G11" s="1"/>
      <c r="H11" s="1"/>
      <c r="I11" s="1"/>
      <c r="J11" s="1"/>
      <c r="K11" s="1"/>
      <c r="L11" s="1"/>
      <c r="M11" s="1"/>
      <c r="N11" s="1"/>
      <c r="O11" s="1"/>
      <c r="P11" s="1"/>
      <c r="Q11" s="1"/>
      <c r="R11" s="1"/>
      <c r="S11" s="1"/>
      <c r="T11" s="1"/>
      <c r="U11" s="1"/>
      <c r="V11" s="1"/>
      <c r="W11" s="1"/>
      <c r="X11" s="1"/>
      <c r="Y11" s="1"/>
      <c r="Z11" s="1"/>
    </row>
    <row r="12" spans="1:26" ht="24" customHeight="1">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ht="24" customHeight="1">
      <c r="A13" s="1"/>
      <c r="B13" s="1"/>
      <c r="C13" s="2" t="s">
        <v>13</v>
      </c>
      <c r="D13" s="2" t="s">
        <v>3</v>
      </c>
      <c r="E13" s="2" t="s">
        <v>4</v>
      </c>
      <c r="F13" s="2" t="s">
        <v>5</v>
      </c>
      <c r="G13" s="2" t="s">
        <v>6</v>
      </c>
      <c r="H13" s="1"/>
      <c r="I13" s="1"/>
      <c r="J13" s="1"/>
      <c r="K13" s="1"/>
      <c r="L13" s="1"/>
      <c r="M13" s="1"/>
      <c r="N13" s="1"/>
      <c r="O13" s="1"/>
      <c r="P13" s="1"/>
      <c r="Q13" s="1"/>
      <c r="R13" s="1"/>
      <c r="S13" s="1"/>
      <c r="T13" s="1"/>
      <c r="U13" s="1"/>
      <c r="V13" s="1"/>
      <c r="W13" s="1"/>
      <c r="X13" s="1"/>
      <c r="Y13" s="1"/>
      <c r="Z13" s="1"/>
    </row>
    <row r="14" spans="1:26" ht="24" customHeight="1">
      <c r="A14" s="1"/>
      <c r="B14" s="1"/>
      <c r="C14" s="14" t="s">
        <v>14</v>
      </c>
      <c r="D14" s="36">
        <f>'Budget Detail'!E11</f>
        <v>26500</v>
      </c>
      <c r="E14" s="36">
        <f>'Budget Detail'!F11</f>
        <v>83000</v>
      </c>
      <c r="F14" s="36">
        <f>'Budget Detail'!G11</f>
        <v>222000</v>
      </c>
      <c r="G14" s="36">
        <f>'Budget Detail'!H11</f>
        <v>705000</v>
      </c>
      <c r="H14" s="1"/>
      <c r="I14" s="1"/>
      <c r="J14" s="1"/>
      <c r="K14" s="1"/>
      <c r="L14" s="1"/>
      <c r="M14" s="1"/>
      <c r="N14" s="1"/>
      <c r="O14" s="1"/>
      <c r="P14" s="1"/>
      <c r="Q14" s="1"/>
      <c r="R14" s="1"/>
      <c r="S14" s="1"/>
      <c r="T14" s="1"/>
      <c r="U14" s="1"/>
      <c r="V14" s="1"/>
      <c r="W14" s="1"/>
      <c r="X14" s="1"/>
      <c r="Y14" s="1"/>
      <c r="Z14" s="1"/>
    </row>
    <row r="15" spans="1:26" ht="24" customHeight="1">
      <c r="A15" s="1"/>
      <c r="B15" s="1"/>
      <c r="C15" s="18" t="s">
        <v>15</v>
      </c>
      <c r="D15" s="40">
        <f>'Budget Detail'!E20</f>
        <v>33000</v>
      </c>
      <c r="E15" s="40">
        <f>'Budget Detail'!F20</f>
        <v>146000</v>
      </c>
      <c r="F15" s="40">
        <f>'Budget Detail'!G20</f>
        <v>420000</v>
      </c>
      <c r="G15" s="40">
        <f>'Budget Detail'!H20</f>
        <v>1110000</v>
      </c>
      <c r="H15" s="1"/>
      <c r="I15" s="1"/>
      <c r="J15" s="1"/>
      <c r="K15" s="1"/>
      <c r="L15" s="1"/>
      <c r="M15" s="1"/>
      <c r="N15" s="1"/>
      <c r="O15" s="1"/>
      <c r="P15" s="1"/>
      <c r="Q15" s="1"/>
      <c r="R15" s="1"/>
      <c r="S15" s="1"/>
      <c r="T15" s="1"/>
      <c r="U15" s="1"/>
      <c r="V15" s="1"/>
      <c r="W15" s="1"/>
      <c r="X15" s="1"/>
      <c r="Y15" s="1"/>
      <c r="Z15" s="1"/>
    </row>
    <row r="16" spans="1:26" ht="24" customHeight="1">
      <c r="A16" s="1"/>
      <c r="B16" s="1"/>
      <c r="C16" s="18" t="s">
        <v>16</v>
      </c>
      <c r="D16" s="40">
        <f>'Budget Detail'!E35</f>
        <v>53000</v>
      </c>
      <c r="E16" s="40">
        <f>'Budget Detail'!F35</f>
        <v>239000</v>
      </c>
      <c r="F16" s="40">
        <f>'Budget Detail'!G35</f>
        <v>740000</v>
      </c>
      <c r="G16" s="40">
        <f>'Budget Detail'!H35</f>
        <v>1920000</v>
      </c>
      <c r="H16" s="1"/>
      <c r="I16" s="1"/>
      <c r="J16" s="1"/>
      <c r="K16" s="1"/>
      <c r="L16" s="1"/>
      <c r="M16" s="1"/>
      <c r="N16" s="1"/>
      <c r="O16" s="1"/>
      <c r="P16" s="1"/>
      <c r="Q16" s="1"/>
      <c r="R16" s="1"/>
      <c r="S16" s="1"/>
      <c r="T16" s="1"/>
      <c r="U16" s="1"/>
      <c r="V16" s="1"/>
      <c r="W16" s="1"/>
      <c r="X16" s="1"/>
      <c r="Y16" s="1"/>
      <c r="Z16" s="1"/>
    </row>
    <row r="17" spans="1:26" ht="24" customHeight="1">
      <c r="A17" s="1"/>
      <c r="B17" s="1"/>
      <c r="C17" s="18" t="s">
        <v>17</v>
      </c>
      <c r="D17" s="40">
        <f>'Budget Detail'!E46</f>
        <v>16500</v>
      </c>
      <c r="E17" s="40">
        <f>'Budget Detail'!F46</f>
        <v>70000</v>
      </c>
      <c r="F17" s="40">
        <f>'Budget Detail'!G46</f>
        <v>225000</v>
      </c>
      <c r="G17" s="40">
        <f>'Budget Detail'!H46</f>
        <v>615000</v>
      </c>
      <c r="H17" s="1"/>
      <c r="I17" s="1"/>
      <c r="J17" s="1"/>
      <c r="K17" s="1"/>
      <c r="L17" s="1"/>
      <c r="M17" s="1"/>
      <c r="N17" s="1"/>
      <c r="O17" s="1"/>
      <c r="P17" s="1"/>
      <c r="Q17" s="1"/>
      <c r="R17" s="1"/>
      <c r="S17" s="1"/>
      <c r="T17" s="1"/>
      <c r="U17" s="1"/>
      <c r="V17" s="1"/>
      <c r="W17" s="1"/>
      <c r="X17" s="1"/>
      <c r="Y17" s="1"/>
      <c r="Z17" s="1"/>
    </row>
    <row r="18" spans="1:26" ht="24" customHeight="1">
      <c r="A18" s="1"/>
      <c r="B18" s="1"/>
      <c r="C18" s="18" t="s">
        <v>18</v>
      </c>
      <c r="D18" s="40">
        <f>'Budget Detail'!E55</f>
        <v>13500</v>
      </c>
      <c r="E18" s="40">
        <f>'Budget Detail'!F55</f>
        <v>60000</v>
      </c>
      <c r="F18" s="40">
        <f>'Budget Detail'!G55</f>
        <v>185000</v>
      </c>
      <c r="G18" s="40">
        <f>'Budget Detail'!H55</f>
        <v>490000</v>
      </c>
      <c r="H18" s="1"/>
      <c r="I18" s="1"/>
      <c r="J18" s="1"/>
      <c r="K18" s="1"/>
      <c r="L18" s="1"/>
      <c r="M18" s="1"/>
      <c r="N18" s="1"/>
      <c r="O18" s="1"/>
      <c r="P18" s="1"/>
      <c r="Q18" s="1"/>
      <c r="R18" s="1"/>
      <c r="S18" s="1"/>
      <c r="T18" s="1"/>
      <c r="U18" s="1"/>
      <c r="V18" s="1"/>
      <c r="W18" s="1"/>
      <c r="X18" s="1"/>
      <c r="Y18" s="1"/>
      <c r="Z18" s="1"/>
    </row>
    <row r="19" spans="1:26" ht="24" customHeight="1">
      <c r="A19" s="1"/>
      <c r="B19" s="1"/>
      <c r="C19" s="18" t="s">
        <v>19</v>
      </c>
      <c r="D19" s="40">
        <f>'Budget Detail'!E66</f>
        <v>20500</v>
      </c>
      <c r="E19" s="40">
        <f>'Budget Detail'!F66</f>
        <v>96000</v>
      </c>
      <c r="F19" s="40">
        <f>'Budget Detail'!G66</f>
        <v>320000</v>
      </c>
      <c r="G19" s="40">
        <f>'Budget Detail'!H66</f>
        <v>915000</v>
      </c>
      <c r="H19" s="1"/>
      <c r="I19" s="1"/>
      <c r="J19" s="1"/>
      <c r="K19" s="1"/>
      <c r="L19" s="1"/>
      <c r="M19" s="1"/>
      <c r="N19" s="1"/>
      <c r="O19" s="1"/>
      <c r="P19" s="1"/>
      <c r="Q19" s="1"/>
      <c r="R19" s="1"/>
      <c r="S19" s="1"/>
      <c r="T19" s="1"/>
      <c r="U19" s="1"/>
      <c r="V19" s="1"/>
      <c r="W19" s="1"/>
      <c r="X19" s="1"/>
      <c r="Y19" s="1"/>
      <c r="Z19" s="1"/>
    </row>
    <row r="20" spans="1:26" ht="24" customHeight="1">
      <c r="A20" s="1"/>
      <c r="B20" s="1"/>
      <c r="C20" s="18" t="s">
        <v>20</v>
      </c>
      <c r="D20" s="40">
        <f>'Budget Detail'!E77</f>
        <v>18000</v>
      </c>
      <c r="E20" s="40">
        <f>'Budget Detail'!F77</f>
        <v>87000</v>
      </c>
      <c r="F20" s="40">
        <f>'Budget Detail'!G77</f>
        <v>263000</v>
      </c>
      <c r="G20" s="40">
        <f>'Budget Detail'!H77</f>
        <v>750000</v>
      </c>
      <c r="H20" s="1"/>
      <c r="I20" s="1"/>
      <c r="J20" s="1"/>
      <c r="K20" s="1"/>
      <c r="L20" s="1"/>
      <c r="M20" s="1"/>
      <c r="N20" s="1"/>
      <c r="O20" s="1"/>
      <c r="P20" s="1"/>
      <c r="Q20" s="1"/>
      <c r="R20" s="1"/>
      <c r="S20" s="1"/>
      <c r="T20" s="1"/>
      <c r="U20" s="1"/>
      <c r="V20" s="1"/>
      <c r="W20" s="1"/>
      <c r="X20" s="1"/>
      <c r="Y20" s="1"/>
      <c r="Z20" s="1"/>
    </row>
    <row r="21" spans="1:26" ht="24" customHeight="1">
      <c r="A21" s="1"/>
      <c r="B21" s="1"/>
      <c r="C21" s="18" t="s">
        <v>21</v>
      </c>
      <c r="D21" s="40">
        <f>'Budget Detail'!E86</f>
        <v>14000</v>
      </c>
      <c r="E21" s="40">
        <f>'Budget Detail'!F86</f>
        <v>51000</v>
      </c>
      <c r="F21" s="40">
        <f>'Budget Detail'!G86</f>
        <v>143000</v>
      </c>
      <c r="G21" s="40">
        <f>'Budget Detail'!H86</f>
        <v>360000</v>
      </c>
      <c r="H21" s="1"/>
      <c r="I21" s="1"/>
      <c r="J21" s="1"/>
      <c r="K21" s="1"/>
      <c r="L21" s="1"/>
      <c r="M21" s="1"/>
      <c r="N21" s="1"/>
      <c r="O21" s="1"/>
      <c r="P21" s="1"/>
      <c r="Q21" s="1"/>
      <c r="R21" s="1"/>
      <c r="S21" s="1"/>
      <c r="T21" s="1"/>
      <c r="U21" s="1"/>
      <c r="V21" s="1"/>
      <c r="W21" s="1"/>
      <c r="X21" s="1"/>
      <c r="Y21" s="1"/>
      <c r="Z21" s="1"/>
    </row>
    <row r="22" spans="1:26" ht="24" customHeight="1">
      <c r="A22" s="1"/>
      <c r="B22" s="1"/>
      <c r="C22" s="24" t="s">
        <v>22</v>
      </c>
      <c r="D22" s="41">
        <f>'Budget Detail'!E93</f>
        <v>3000</v>
      </c>
      <c r="E22" s="41">
        <f>'Budget Detail'!F93</f>
        <v>14000</v>
      </c>
      <c r="F22" s="41">
        <f>'Budget Detail'!G93</f>
        <v>77000</v>
      </c>
      <c r="G22" s="41">
        <f>'Budget Detail'!H93</f>
        <v>245000</v>
      </c>
      <c r="H22" s="1"/>
      <c r="I22" s="1"/>
      <c r="J22" s="1"/>
      <c r="K22" s="1"/>
      <c r="L22" s="1"/>
      <c r="M22" s="1"/>
      <c r="N22" s="1"/>
      <c r="O22" s="1"/>
      <c r="P22" s="1"/>
      <c r="Q22" s="1"/>
      <c r="R22" s="1"/>
      <c r="S22" s="1"/>
      <c r="T22" s="1"/>
      <c r="U22" s="1"/>
      <c r="V22" s="1"/>
      <c r="W22" s="1"/>
      <c r="X22" s="1"/>
      <c r="Y22" s="1"/>
      <c r="Z22" s="1"/>
    </row>
    <row r="23" spans="1:26" ht="24"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24"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24"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24" customHeight="1">
      <c r="A26" s="1"/>
      <c r="B26" s="1"/>
      <c r="C26" s="3" t="s">
        <v>23</v>
      </c>
      <c r="D26" s="3" t="s">
        <v>24</v>
      </c>
      <c r="E26" s="3" t="s">
        <v>25</v>
      </c>
      <c r="F26" s="3" t="s">
        <v>26</v>
      </c>
      <c r="G26" s="3" t="s">
        <v>27</v>
      </c>
      <c r="H26" s="1"/>
      <c r="I26" s="1"/>
      <c r="J26" s="1"/>
      <c r="K26" s="1"/>
      <c r="L26" s="1"/>
      <c r="M26" s="1"/>
      <c r="N26" s="1"/>
      <c r="O26" s="1"/>
      <c r="P26" s="1"/>
      <c r="Q26" s="1"/>
      <c r="R26" s="1"/>
      <c r="S26" s="1"/>
      <c r="T26" s="1"/>
      <c r="U26" s="1"/>
      <c r="V26" s="1"/>
      <c r="W26" s="1"/>
      <c r="X26" s="1"/>
      <c r="Y26" s="1"/>
      <c r="Z26" s="1"/>
    </row>
    <row r="27" spans="1:26" ht="72" customHeight="1">
      <c r="A27" s="1"/>
      <c r="B27" s="1"/>
      <c r="C27" s="42" t="s">
        <v>3</v>
      </c>
      <c r="D27" s="16" t="s">
        <v>28</v>
      </c>
      <c r="E27" s="16" t="s">
        <v>29</v>
      </c>
      <c r="F27" s="16" t="s">
        <v>30</v>
      </c>
      <c r="G27" s="16" t="s">
        <v>31</v>
      </c>
      <c r="H27" s="1"/>
      <c r="I27" s="1"/>
      <c r="J27" s="1"/>
      <c r="K27" s="1"/>
      <c r="L27" s="1"/>
      <c r="M27" s="1"/>
      <c r="N27" s="1"/>
      <c r="O27" s="1"/>
      <c r="P27" s="1"/>
      <c r="Q27" s="1"/>
      <c r="R27" s="1"/>
      <c r="S27" s="1"/>
      <c r="T27" s="1"/>
      <c r="U27" s="1"/>
      <c r="V27" s="1"/>
      <c r="W27" s="1"/>
      <c r="X27" s="1"/>
      <c r="Y27" s="1"/>
      <c r="Z27" s="1"/>
    </row>
    <row r="28" spans="1:26" ht="72" customHeight="1">
      <c r="A28" s="1"/>
      <c r="B28" s="1"/>
      <c r="C28" s="43" t="s">
        <v>4</v>
      </c>
      <c r="D28" s="20" t="s">
        <v>32</v>
      </c>
      <c r="E28" s="20" t="s">
        <v>33</v>
      </c>
      <c r="F28" s="20" t="s">
        <v>34</v>
      </c>
      <c r="G28" s="20" t="s">
        <v>35</v>
      </c>
      <c r="H28" s="1"/>
      <c r="I28" s="1"/>
      <c r="J28" s="1"/>
      <c r="K28" s="1"/>
      <c r="L28" s="1"/>
      <c r="M28" s="1"/>
      <c r="N28" s="1"/>
      <c r="O28" s="1"/>
      <c r="P28" s="1"/>
      <c r="Q28" s="1"/>
      <c r="R28" s="1"/>
      <c r="S28" s="1"/>
      <c r="T28" s="1"/>
      <c r="U28" s="1"/>
      <c r="V28" s="1"/>
      <c r="W28" s="1"/>
      <c r="X28" s="1"/>
      <c r="Y28" s="1"/>
      <c r="Z28" s="1"/>
    </row>
    <row r="29" spans="1:26" ht="72" customHeight="1">
      <c r="A29" s="1"/>
      <c r="B29" s="1"/>
      <c r="C29" s="43" t="s">
        <v>5</v>
      </c>
      <c r="D29" s="20" t="s">
        <v>36</v>
      </c>
      <c r="E29" s="20" t="s">
        <v>37</v>
      </c>
      <c r="F29" s="20" t="s">
        <v>38</v>
      </c>
      <c r="G29" s="20" t="s">
        <v>39</v>
      </c>
      <c r="H29" s="1"/>
      <c r="I29" s="1"/>
      <c r="J29" s="1"/>
      <c r="K29" s="1"/>
      <c r="L29" s="1"/>
      <c r="M29" s="1"/>
      <c r="N29" s="1"/>
      <c r="O29" s="1"/>
      <c r="P29" s="1"/>
      <c r="Q29" s="1"/>
      <c r="R29" s="1"/>
      <c r="S29" s="1"/>
      <c r="T29" s="1"/>
      <c r="U29" s="1"/>
      <c r="V29" s="1"/>
      <c r="W29" s="1"/>
      <c r="X29" s="1"/>
      <c r="Y29" s="1"/>
      <c r="Z29" s="1"/>
    </row>
    <row r="30" spans="1:26" ht="72" customHeight="1">
      <c r="A30" s="1"/>
      <c r="B30" s="1"/>
      <c r="C30" s="44" t="s">
        <v>6</v>
      </c>
      <c r="D30" s="26" t="s">
        <v>40</v>
      </c>
      <c r="E30" s="26" t="s">
        <v>41</v>
      </c>
      <c r="F30" s="26" t="s">
        <v>42</v>
      </c>
      <c r="G30" s="26" t="s">
        <v>43</v>
      </c>
      <c r="H30" s="1"/>
      <c r="I30" s="1"/>
      <c r="J30" s="1"/>
      <c r="K30" s="1"/>
      <c r="L30" s="1"/>
      <c r="M30" s="1"/>
      <c r="N30" s="1"/>
      <c r="O30" s="1"/>
      <c r="P30" s="1"/>
      <c r="Q30" s="1"/>
      <c r="R30" s="1"/>
      <c r="S30" s="1"/>
      <c r="T30" s="1"/>
      <c r="U30" s="1"/>
      <c r="V30" s="1"/>
      <c r="W30" s="1"/>
      <c r="X30" s="1"/>
      <c r="Y30" s="1"/>
      <c r="Z30" s="1"/>
    </row>
    <row r="31" spans="1:26" ht="24"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24" customHeight="1">
      <c r="A32" s="1"/>
      <c r="B32" s="1"/>
      <c r="C32" s="50" t="s">
        <v>44</v>
      </c>
      <c r="D32" s="50" t="s">
        <v>44</v>
      </c>
      <c r="E32" s="50" t="s">
        <v>44</v>
      </c>
      <c r="F32" s="50" t="s">
        <v>44</v>
      </c>
      <c r="G32" s="50" t="s">
        <v>44</v>
      </c>
      <c r="H32" s="1"/>
      <c r="I32" s="1"/>
      <c r="J32" s="1"/>
      <c r="K32" s="1"/>
      <c r="L32" s="1"/>
      <c r="M32" s="1"/>
      <c r="N32" s="1"/>
      <c r="O32" s="1"/>
      <c r="P32" s="1"/>
      <c r="Q32" s="1"/>
      <c r="R32" s="1"/>
      <c r="S32" s="1"/>
      <c r="T32" s="1"/>
      <c r="U32" s="1"/>
      <c r="V32" s="1"/>
      <c r="W32" s="1"/>
      <c r="X32" s="1"/>
      <c r="Y32" s="1"/>
      <c r="Z32" s="1"/>
    </row>
    <row r="33" spans="1:26" ht="24" customHeight="1">
      <c r="A33" s="1"/>
      <c r="B33" s="1"/>
      <c r="C33" s="50" t="s">
        <v>44</v>
      </c>
      <c r="D33" s="50" t="s">
        <v>44</v>
      </c>
      <c r="E33" s="50" t="s">
        <v>44</v>
      </c>
      <c r="F33" s="50" t="s">
        <v>44</v>
      </c>
      <c r="G33" s="50" t="s">
        <v>44</v>
      </c>
      <c r="H33" s="1"/>
      <c r="I33" s="1"/>
      <c r="J33" s="1"/>
      <c r="K33" s="1"/>
      <c r="L33" s="1"/>
      <c r="M33" s="1"/>
      <c r="N33" s="1"/>
      <c r="O33" s="1"/>
      <c r="P33" s="1"/>
      <c r="Q33" s="1"/>
      <c r="R33" s="1"/>
      <c r="S33" s="1"/>
      <c r="T33" s="1"/>
      <c r="U33" s="1"/>
      <c r="V33" s="1"/>
      <c r="W33" s="1"/>
      <c r="X33" s="1"/>
      <c r="Y33" s="1"/>
      <c r="Z33" s="1"/>
    </row>
    <row r="34" spans="1:26" ht="24" customHeight="1">
      <c r="A34" s="1"/>
      <c r="B34" s="1"/>
      <c r="C34" s="50" t="s">
        <v>44</v>
      </c>
      <c r="D34" s="50" t="s">
        <v>44</v>
      </c>
      <c r="E34" s="50" t="s">
        <v>44</v>
      </c>
      <c r="F34" s="50" t="s">
        <v>44</v>
      </c>
      <c r="G34" s="50" t="s">
        <v>44</v>
      </c>
      <c r="H34" s="1"/>
      <c r="I34" s="1"/>
      <c r="J34" s="1"/>
      <c r="K34" s="1"/>
      <c r="L34" s="1"/>
      <c r="M34" s="1"/>
      <c r="N34" s="1"/>
      <c r="O34" s="1"/>
      <c r="P34" s="1"/>
      <c r="Q34" s="1"/>
      <c r="R34" s="1"/>
      <c r="S34" s="1"/>
      <c r="T34" s="1"/>
      <c r="U34" s="1"/>
      <c r="V34" s="1"/>
      <c r="W34" s="1"/>
      <c r="X34" s="1"/>
      <c r="Y34" s="1"/>
      <c r="Z34" s="1"/>
    </row>
    <row r="35" spans="1:26" ht="24"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24"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24"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24"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24"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24"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sheetData>
  <mergeCells count="3">
    <mergeCell ref="C1:H1"/>
    <mergeCell ref="C2:H2"/>
    <mergeCell ref="C32:G3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200"/>
  <sheetViews>
    <sheetView showGridLines="0" workbookViewId="0">
      <pane xSplit="4" ySplit="4" topLeftCell="E5" activePane="bottomRight" state="frozen"/>
      <selection pane="topRight"/>
      <selection pane="bottomLeft"/>
      <selection pane="bottomRight" activeCell="E5" sqref="E5"/>
    </sheetView>
  </sheetViews>
  <sheetFormatPr defaultRowHeight="14"/>
  <cols>
    <col min="1" max="2" width="2" customWidth="1"/>
    <col min="3" max="3" width="11" customWidth="1"/>
    <col min="4" max="4" width="36" customWidth="1"/>
    <col min="5" max="8" width="18" customWidth="1"/>
    <col min="9" max="9" width="54" customWidth="1"/>
  </cols>
  <sheetData>
    <row r="1" spans="1:26" ht="30" customHeight="1">
      <c r="A1" s="1"/>
      <c r="B1" s="1"/>
      <c r="C1" s="48" t="s">
        <v>45</v>
      </c>
      <c r="D1" s="48" t="s">
        <v>45</v>
      </c>
      <c r="E1" s="48" t="s">
        <v>45</v>
      </c>
      <c r="F1" s="48" t="s">
        <v>45</v>
      </c>
      <c r="G1" s="48" t="s">
        <v>45</v>
      </c>
      <c r="H1" s="48" t="s">
        <v>45</v>
      </c>
      <c r="I1" s="48" t="s">
        <v>45</v>
      </c>
      <c r="J1" s="1"/>
      <c r="K1" s="1"/>
      <c r="L1" s="1"/>
      <c r="M1" s="1"/>
      <c r="N1" s="1"/>
      <c r="O1" s="1"/>
      <c r="P1" s="1"/>
      <c r="Q1" s="1"/>
      <c r="R1" s="1"/>
      <c r="S1" s="1"/>
      <c r="T1" s="1"/>
      <c r="U1" s="1"/>
      <c r="V1" s="1"/>
      <c r="W1" s="1"/>
      <c r="X1" s="1"/>
      <c r="Y1" s="1"/>
      <c r="Z1" s="1"/>
    </row>
    <row r="2" spans="1:26" ht="24" customHeight="1">
      <c r="A2" s="1"/>
      <c r="B2" s="1"/>
      <c r="C2" s="49" t="s">
        <v>46</v>
      </c>
      <c r="D2" s="49" t="s">
        <v>46</v>
      </c>
      <c r="E2" s="49" t="s">
        <v>46</v>
      </c>
      <c r="F2" s="49" t="s">
        <v>46</v>
      </c>
      <c r="G2" s="49" t="s">
        <v>46</v>
      </c>
      <c r="H2" s="49" t="s">
        <v>46</v>
      </c>
      <c r="I2" s="49" t="s">
        <v>46</v>
      </c>
      <c r="J2" s="1"/>
      <c r="K2" s="1"/>
      <c r="L2" s="1"/>
      <c r="M2" s="1"/>
      <c r="N2" s="1"/>
      <c r="O2" s="1"/>
      <c r="P2" s="1"/>
      <c r="Q2" s="1"/>
      <c r="R2" s="1"/>
      <c r="S2" s="1"/>
      <c r="T2" s="1"/>
      <c r="U2" s="1"/>
      <c r="V2" s="1"/>
      <c r="W2" s="1"/>
      <c r="X2" s="1"/>
      <c r="Y2" s="1"/>
      <c r="Z2" s="1"/>
    </row>
    <row r="3" spans="1:26">
      <c r="A3" s="1"/>
      <c r="B3" s="1"/>
      <c r="C3" s="1"/>
      <c r="D3" s="1"/>
      <c r="E3" s="1"/>
      <c r="F3" s="1"/>
      <c r="G3" s="1"/>
      <c r="H3" s="1"/>
      <c r="I3" s="1"/>
      <c r="J3" s="1"/>
      <c r="K3" s="1"/>
      <c r="L3" s="1"/>
      <c r="M3" s="1"/>
      <c r="N3" s="1"/>
      <c r="O3" s="1"/>
      <c r="P3" s="1"/>
      <c r="Q3" s="1"/>
      <c r="R3" s="1"/>
      <c r="S3" s="1"/>
      <c r="T3" s="1"/>
      <c r="U3" s="1"/>
      <c r="V3" s="1"/>
      <c r="W3" s="1"/>
      <c r="X3" s="1"/>
      <c r="Y3" s="1"/>
      <c r="Z3" s="1"/>
    </row>
    <row r="4" spans="1:26" ht="36" customHeight="1">
      <c r="A4" s="1"/>
      <c r="B4" s="1"/>
      <c r="C4" s="3" t="s">
        <v>47</v>
      </c>
      <c r="D4" s="3" t="s">
        <v>48</v>
      </c>
      <c r="E4" s="3" t="s">
        <v>3</v>
      </c>
      <c r="F4" s="3" t="s">
        <v>4</v>
      </c>
      <c r="G4" s="3" t="s">
        <v>5</v>
      </c>
      <c r="H4" s="3" t="s">
        <v>6</v>
      </c>
      <c r="I4" s="3" t="s">
        <v>49</v>
      </c>
      <c r="J4" s="1"/>
      <c r="K4" s="1"/>
      <c r="L4" s="1"/>
      <c r="M4" s="1"/>
      <c r="N4" s="1"/>
      <c r="O4" s="1"/>
      <c r="P4" s="1"/>
      <c r="Q4" s="1"/>
      <c r="R4" s="1"/>
      <c r="S4" s="1"/>
      <c r="T4" s="1"/>
      <c r="U4" s="1"/>
      <c r="V4" s="1"/>
      <c r="W4" s="1"/>
      <c r="X4" s="1"/>
      <c r="Y4" s="1"/>
      <c r="Z4" s="1"/>
    </row>
    <row r="5" spans="1:26" ht="28" customHeight="1">
      <c r="A5" s="1"/>
      <c r="B5" s="1"/>
      <c r="C5" s="5" t="s">
        <v>50</v>
      </c>
      <c r="D5" s="5" t="s">
        <v>14</v>
      </c>
      <c r="E5" s="5"/>
      <c r="F5" s="5"/>
      <c r="G5" s="5"/>
      <c r="H5" s="5"/>
      <c r="I5" s="5"/>
      <c r="J5" s="1"/>
      <c r="K5" s="1"/>
      <c r="L5" s="1"/>
      <c r="M5" s="1"/>
      <c r="N5" s="1"/>
      <c r="O5" s="1"/>
      <c r="P5" s="1"/>
      <c r="Q5" s="1"/>
      <c r="R5" s="1"/>
      <c r="S5" s="1"/>
      <c r="T5" s="1"/>
      <c r="U5" s="1"/>
      <c r="V5" s="1"/>
      <c r="W5" s="1"/>
      <c r="X5" s="1"/>
      <c r="Y5" s="1"/>
      <c r="Z5" s="1"/>
    </row>
    <row r="6" spans="1:26" ht="28" customHeight="1">
      <c r="A6" s="1"/>
      <c r="B6" s="1"/>
      <c r="C6" s="1" t="s">
        <v>51</v>
      </c>
      <c r="D6" s="1" t="s">
        <v>52</v>
      </c>
      <c r="E6" s="6">
        <v>12000</v>
      </c>
      <c r="F6" s="6">
        <v>35000</v>
      </c>
      <c r="G6" s="6">
        <v>90000</v>
      </c>
      <c r="H6" s="6">
        <v>250000</v>
      </c>
      <c r="I6" s="8" t="s">
        <v>53</v>
      </c>
      <c r="J6" s="1"/>
      <c r="K6" s="1"/>
      <c r="L6" s="1"/>
      <c r="M6" s="1"/>
      <c r="N6" s="1"/>
      <c r="O6" s="1"/>
      <c r="P6" s="1"/>
      <c r="Q6" s="1"/>
      <c r="R6" s="1"/>
      <c r="S6" s="1"/>
      <c r="T6" s="1"/>
      <c r="U6" s="1"/>
      <c r="V6" s="1"/>
      <c r="W6" s="1"/>
      <c r="X6" s="1"/>
      <c r="Y6" s="1"/>
      <c r="Z6" s="1"/>
    </row>
    <row r="7" spans="1:26" ht="28" customHeight="1">
      <c r="A7" s="1"/>
      <c r="B7" s="1"/>
      <c r="C7" s="1" t="s">
        <v>54</v>
      </c>
      <c r="D7" s="1" t="s">
        <v>55</v>
      </c>
      <c r="E7" s="6">
        <v>8000</v>
      </c>
      <c r="F7" s="6">
        <v>25000</v>
      </c>
      <c r="G7" s="6">
        <v>75000</v>
      </c>
      <c r="H7" s="6">
        <v>300000</v>
      </c>
      <c r="I7" s="8" t="s">
        <v>56</v>
      </c>
      <c r="J7" s="1"/>
      <c r="K7" s="1"/>
      <c r="L7" s="1"/>
      <c r="M7" s="1"/>
      <c r="N7" s="1"/>
      <c r="O7" s="1"/>
      <c r="P7" s="1"/>
      <c r="Q7" s="1"/>
      <c r="R7" s="1"/>
      <c r="S7" s="1"/>
      <c r="T7" s="1"/>
      <c r="U7" s="1"/>
      <c r="V7" s="1"/>
      <c r="W7" s="1"/>
      <c r="X7" s="1"/>
      <c r="Y7" s="1"/>
      <c r="Z7" s="1"/>
    </row>
    <row r="8" spans="1:26" ht="28" customHeight="1">
      <c r="A8" s="1"/>
      <c r="B8" s="1"/>
      <c r="C8" s="1" t="s">
        <v>57</v>
      </c>
      <c r="D8" s="1" t="s">
        <v>58</v>
      </c>
      <c r="E8" s="6">
        <v>3000</v>
      </c>
      <c r="F8" s="6">
        <v>10000</v>
      </c>
      <c r="G8" s="6">
        <v>25000</v>
      </c>
      <c r="H8" s="6">
        <v>75000</v>
      </c>
      <c r="I8" s="8" t="s">
        <v>59</v>
      </c>
      <c r="J8" s="1"/>
      <c r="K8" s="1"/>
      <c r="L8" s="1"/>
      <c r="M8" s="1"/>
      <c r="N8" s="1"/>
      <c r="O8" s="1"/>
      <c r="P8" s="1"/>
      <c r="Q8" s="1"/>
      <c r="R8" s="1"/>
      <c r="S8" s="1"/>
      <c r="T8" s="1"/>
      <c r="U8" s="1"/>
      <c r="V8" s="1"/>
      <c r="W8" s="1"/>
      <c r="X8" s="1"/>
      <c r="Y8" s="1"/>
      <c r="Z8" s="1"/>
    </row>
    <row r="9" spans="1:26" ht="28" customHeight="1">
      <c r="A9" s="1"/>
      <c r="B9" s="1"/>
      <c r="C9" s="1" t="s">
        <v>60</v>
      </c>
      <c r="D9" s="1" t="s">
        <v>61</v>
      </c>
      <c r="E9" s="6">
        <v>2000</v>
      </c>
      <c r="F9" s="6">
        <v>8000</v>
      </c>
      <c r="G9" s="6">
        <v>20000</v>
      </c>
      <c r="H9" s="6">
        <v>50000</v>
      </c>
      <c r="I9" s="8" t="s">
        <v>62</v>
      </c>
      <c r="J9" s="1"/>
      <c r="K9" s="1"/>
      <c r="L9" s="1"/>
      <c r="M9" s="1"/>
      <c r="N9" s="1"/>
      <c r="O9" s="1"/>
      <c r="P9" s="1"/>
      <c r="Q9" s="1"/>
      <c r="R9" s="1"/>
      <c r="S9" s="1"/>
      <c r="T9" s="1"/>
      <c r="U9" s="1"/>
      <c r="V9" s="1"/>
      <c r="W9" s="1"/>
      <c r="X9" s="1"/>
      <c r="Y9" s="1"/>
      <c r="Z9" s="1"/>
    </row>
    <row r="10" spans="1:26" ht="28" customHeight="1">
      <c r="A10" s="1"/>
      <c r="B10" s="1"/>
      <c r="C10" s="1" t="s">
        <v>63</v>
      </c>
      <c r="D10" s="1" t="s">
        <v>64</v>
      </c>
      <c r="E10" s="6">
        <v>1500</v>
      </c>
      <c r="F10" s="6">
        <v>5000</v>
      </c>
      <c r="G10" s="6">
        <v>12000</v>
      </c>
      <c r="H10" s="6">
        <v>30000</v>
      </c>
      <c r="I10" s="8" t="s">
        <v>65</v>
      </c>
      <c r="J10" s="1"/>
      <c r="K10" s="1"/>
      <c r="L10" s="1"/>
      <c r="M10" s="1"/>
      <c r="N10" s="1"/>
      <c r="O10" s="1"/>
      <c r="P10" s="1"/>
      <c r="Q10" s="1"/>
      <c r="R10" s="1"/>
      <c r="S10" s="1"/>
      <c r="T10" s="1"/>
      <c r="U10" s="1"/>
      <c r="V10" s="1"/>
      <c r="W10" s="1"/>
      <c r="X10" s="1"/>
      <c r="Y10" s="1"/>
      <c r="Z10" s="1"/>
    </row>
    <row r="11" spans="1:26" ht="28" customHeight="1">
      <c r="A11" s="1"/>
      <c r="B11" s="1"/>
      <c r="C11" s="51" t="s">
        <v>66</v>
      </c>
      <c r="D11" s="51" t="s">
        <v>66</v>
      </c>
      <c r="E11" s="9">
        <f>SUM(E6:E10)</f>
        <v>26500</v>
      </c>
      <c r="F11" s="9">
        <f>SUM(F6:F10)</f>
        <v>83000</v>
      </c>
      <c r="G11" s="9">
        <f>SUM(G6:G10)</f>
        <v>222000</v>
      </c>
      <c r="H11" s="9">
        <f>SUM(H6:H10)</f>
        <v>705000</v>
      </c>
      <c r="I11" s="1"/>
      <c r="J11" s="1"/>
      <c r="K11" s="1"/>
      <c r="L11" s="1"/>
      <c r="M11" s="1"/>
      <c r="N11" s="1"/>
      <c r="O11" s="1"/>
      <c r="P11" s="1"/>
      <c r="Q11" s="1"/>
      <c r="R11" s="1"/>
      <c r="S11" s="1"/>
      <c r="T11" s="1"/>
      <c r="U11" s="1"/>
      <c r="V11" s="1"/>
      <c r="W11" s="1"/>
      <c r="X11" s="1"/>
      <c r="Y11" s="1"/>
      <c r="Z11" s="1"/>
    </row>
    <row r="12" spans="1:26" ht="28" customHeight="1">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ht="28" customHeight="1">
      <c r="A13" s="1"/>
      <c r="B13" s="1"/>
      <c r="C13" s="5" t="s">
        <v>67</v>
      </c>
      <c r="D13" s="5" t="s">
        <v>15</v>
      </c>
      <c r="E13" s="5"/>
      <c r="F13" s="5"/>
      <c r="G13" s="5"/>
      <c r="H13" s="5"/>
      <c r="I13" s="5"/>
      <c r="J13" s="1"/>
      <c r="K13" s="1"/>
      <c r="L13" s="1"/>
      <c r="M13" s="1"/>
      <c r="N13" s="1"/>
      <c r="O13" s="1"/>
      <c r="P13" s="1"/>
      <c r="Q13" s="1"/>
      <c r="R13" s="1"/>
      <c r="S13" s="1"/>
      <c r="T13" s="1"/>
      <c r="U13" s="1"/>
      <c r="V13" s="1"/>
      <c r="W13" s="1"/>
      <c r="X13" s="1"/>
      <c r="Y13" s="1"/>
      <c r="Z13" s="1"/>
    </row>
    <row r="14" spans="1:26" ht="28" customHeight="1">
      <c r="A14" s="1"/>
      <c r="B14" s="1"/>
      <c r="C14" s="1" t="s">
        <v>68</v>
      </c>
      <c r="D14" s="1" t="s">
        <v>69</v>
      </c>
      <c r="E14" s="6">
        <v>14000</v>
      </c>
      <c r="F14" s="6">
        <v>60000</v>
      </c>
      <c r="G14" s="6">
        <v>180000</v>
      </c>
      <c r="H14" s="6">
        <v>500000</v>
      </c>
      <c r="I14" s="8" t="s">
        <v>70</v>
      </c>
      <c r="J14" s="1"/>
      <c r="K14" s="1"/>
      <c r="L14" s="1"/>
      <c r="M14" s="1"/>
      <c r="N14" s="1"/>
      <c r="O14" s="1"/>
      <c r="P14" s="1"/>
      <c r="Q14" s="1"/>
      <c r="R14" s="1"/>
      <c r="S14" s="1"/>
      <c r="T14" s="1"/>
      <c r="U14" s="1"/>
      <c r="V14" s="1"/>
      <c r="W14" s="1"/>
      <c r="X14" s="1"/>
      <c r="Y14" s="1"/>
      <c r="Z14" s="1"/>
    </row>
    <row r="15" spans="1:26" ht="28" customHeight="1">
      <c r="A15" s="1"/>
      <c r="B15" s="1"/>
      <c r="C15" s="1" t="s">
        <v>71</v>
      </c>
      <c r="D15" s="1" t="s">
        <v>72</v>
      </c>
      <c r="E15" s="6">
        <v>8000</v>
      </c>
      <c r="F15" s="6">
        <v>35000</v>
      </c>
      <c r="G15" s="6">
        <v>90000</v>
      </c>
      <c r="H15" s="6">
        <v>220000</v>
      </c>
      <c r="I15" s="8" t="s">
        <v>73</v>
      </c>
      <c r="J15" s="1"/>
      <c r="K15" s="1"/>
      <c r="L15" s="1"/>
      <c r="M15" s="1"/>
      <c r="N15" s="1"/>
      <c r="O15" s="1"/>
      <c r="P15" s="1"/>
      <c r="Q15" s="1"/>
      <c r="R15" s="1"/>
      <c r="S15" s="1"/>
      <c r="T15" s="1"/>
      <c r="U15" s="1"/>
      <c r="V15" s="1"/>
      <c r="W15" s="1"/>
      <c r="X15" s="1"/>
      <c r="Y15" s="1"/>
      <c r="Z15" s="1"/>
    </row>
    <row r="16" spans="1:26" ht="28" customHeight="1">
      <c r="A16" s="1"/>
      <c r="B16" s="1"/>
      <c r="C16" s="1" t="s">
        <v>74</v>
      </c>
      <c r="D16" s="1" t="s">
        <v>75</v>
      </c>
      <c r="E16" s="6">
        <v>1000</v>
      </c>
      <c r="F16" s="6">
        <v>5000</v>
      </c>
      <c r="G16" s="6">
        <v>15000</v>
      </c>
      <c r="H16" s="6">
        <v>35000</v>
      </c>
      <c r="I16" s="8" t="s">
        <v>76</v>
      </c>
      <c r="J16" s="1"/>
      <c r="K16" s="1"/>
      <c r="L16" s="1"/>
      <c r="M16" s="1"/>
      <c r="N16" s="1"/>
      <c r="O16" s="1"/>
      <c r="P16" s="1"/>
      <c r="Q16" s="1"/>
      <c r="R16" s="1"/>
      <c r="S16" s="1"/>
      <c r="T16" s="1"/>
      <c r="U16" s="1"/>
      <c r="V16" s="1"/>
      <c r="W16" s="1"/>
      <c r="X16" s="1"/>
      <c r="Y16" s="1"/>
      <c r="Z16" s="1"/>
    </row>
    <row r="17" spans="1:26" ht="28" customHeight="1">
      <c r="A17" s="1"/>
      <c r="B17" s="1"/>
      <c r="C17" s="1" t="s">
        <v>77</v>
      </c>
      <c r="D17" s="1" t="s">
        <v>78</v>
      </c>
      <c r="E17" s="6">
        <v>4500</v>
      </c>
      <c r="F17" s="6">
        <v>22000</v>
      </c>
      <c r="G17" s="6">
        <v>70000</v>
      </c>
      <c r="H17" s="6">
        <v>190000</v>
      </c>
      <c r="I17" s="8" t="s">
        <v>79</v>
      </c>
      <c r="J17" s="1"/>
      <c r="K17" s="1"/>
      <c r="L17" s="1"/>
      <c r="M17" s="1"/>
      <c r="N17" s="1"/>
      <c r="O17" s="1"/>
      <c r="P17" s="1"/>
      <c r="Q17" s="1"/>
      <c r="R17" s="1"/>
      <c r="S17" s="1"/>
      <c r="T17" s="1"/>
      <c r="U17" s="1"/>
      <c r="V17" s="1"/>
      <c r="W17" s="1"/>
      <c r="X17" s="1"/>
      <c r="Y17" s="1"/>
      <c r="Z17" s="1"/>
    </row>
    <row r="18" spans="1:26" ht="28" customHeight="1">
      <c r="A18" s="1"/>
      <c r="B18" s="1"/>
      <c r="C18" s="1" t="s">
        <v>80</v>
      </c>
      <c r="D18" s="1" t="s">
        <v>81</v>
      </c>
      <c r="E18" s="6">
        <v>2000</v>
      </c>
      <c r="F18" s="6">
        <v>12000</v>
      </c>
      <c r="G18" s="6">
        <v>35000</v>
      </c>
      <c r="H18" s="6">
        <v>100000</v>
      </c>
      <c r="I18" s="8" t="s">
        <v>82</v>
      </c>
      <c r="J18" s="1"/>
      <c r="K18" s="1"/>
      <c r="L18" s="1"/>
      <c r="M18" s="1"/>
      <c r="N18" s="1"/>
      <c r="O18" s="1"/>
      <c r="P18" s="1"/>
      <c r="Q18" s="1"/>
      <c r="R18" s="1"/>
      <c r="S18" s="1"/>
      <c r="T18" s="1"/>
      <c r="U18" s="1"/>
      <c r="V18" s="1"/>
      <c r="W18" s="1"/>
      <c r="X18" s="1"/>
      <c r="Y18" s="1"/>
      <c r="Z18" s="1"/>
    </row>
    <row r="19" spans="1:26" ht="28" customHeight="1">
      <c r="A19" s="1"/>
      <c r="B19" s="1"/>
      <c r="C19" s="1" t="s">
        <v>83</v>
      </c>
      <c r="D19" s="1" t="s">
        <v>84</v>
      </c>
      <c r="E19" s="6">
        <v>3500</v>
      </c>
      <c r="F19" s="6">
        <v>12000</v>
      </c>
      <c r="G19" s="6">
        <v>30000</v>
      </c>
      <c r="H19" s="6">
        <v>65000</v>
      </c>
      <c r="I19" s="8" t="s">
        <v>85</v>
      </c>
      <c r="J19" s="1"/>
      <c r="K19" s="1"/>
      <c r="L19" s="1"/>
      <c r="M19" s="1"/>
      <c r="N19" s="1"/>
      <c r="O19" s="1"/>
      <c r="P19" s="1"/>
      <c r="Q19" s="1"/>
      <c r="R19" s="1"/>
      <c r="S19" s="1"/>
      <c r="T19" s="1"/>
      <c r="U19" s="1"/>
      <c r="V19" s="1"/>
      <c r="W19" s="1"/>
      <c r="X19" s="1"/>
      <c r="Y19" s="1"/>
      <c r="Z19" s="1"/>
    </row>
    <row r="20" spans="1:26" ht="28" customHeight="1">
      <c r="A20" s="1"/>
      <c r="B20" s="1"/>
      <c r="C20" s="51" t="s">
        <v>86</v>
      </c>
      <c r="D20" s="51" t="s">
        <v>86</v>
      </c>
      <c r="E20" s="9">
        <f>SUM(E14:E19)</f>
        <v>33000</v>
      </c>
      <c r="F20" s="9">
        <f>SUM(F14:F19)</f>
        <v>146000</v>
      </c>
      <c r="G20" s="9">
        <f>SUM(G14:G19)</f>
        <v>420000</v>
      </c>
      <c r="H20" s="9">
        <f>SUM(H14:H19)</f>
        <v>1110000</v>
      </c>
      <c r="I20" s="1"/>
      <c r="J20" s="1"/>
      <c r="K20" s="1"/>
      <c r="L20" s="1"/>
      <c r="M20" s="1"/>
      <c r="N20" s="1"/>
      <c r="O20" s="1"/>
      <c r="P20" s="1"/>
      <c r="Q20" s="1"/>
      <c r="R20" s="1"/>
      <c r="S20" s="1"/>
      <c r="T20" s="1"/>
      <c r="U20" s="1"/>
      <c r="V20" s="1"/>
      <c r="W20" s="1"/>
      <c r="X20" s="1"/>
      <c r="Y20" s="1"/>
      <c r="Z20" s="1"/>
    </row>
    <row r="21" spans="1:26" ht="28"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28" customHeight="1">
      <c r="A22" s="1"/>
      <c r="B22" s="1"/>
      <c r="C22" s="5" t="s">
        <v>87</v>
      </c>
      <c r="D22" s="5" t="s">
        <v>16</v>
      </c>
      <c r="E22" s="5"/>
      <c r="F22" s="5"/>
      <c r="G22" s="5"/>
      <c r="H22" s="5"/>
      <c r="I22" s="5"/>
      <c r="J22" s="1"/>
      <c r="K22" s="1"/>
      <c r="L22" s="1"/>
      <c r="M22" s="1"/>
      <c r="N22" s="1"/>
      <c r="O22" s="1"/>
      <c r="P22" s="1"/>
      <c r="Q22" s="1"/>
      <c r="R22" s="1"/>
      <c r="S22" s="1"/>
      <c r="T22" s="1"/>
      <c r="U22" s="1"/>
      <c r="V22" s="1"/>
      <c r="W22" s="1"/>
      <c r="X22" s="1"/>
      <c r="Y22" s="1"/>
      <c r="Z22" s="1"/>
    </row>
    <row r="23" spans="1:26" ht="28" customHeight="1">
      <c r="A23" s="1"/>
      <c r="B23" s="1"/>
      <c r="C23" s="1" t="s">
        <v>88</v>
      </c>
      <c r="D23" s="1" t="s">
        <v>89</v>
      </c>
      <c r="E23" s="6">
        <v>5000</v>
      </c>
      <c r="F23" s="6">
        <v>18000</v>
      </c>
      <c r="G23" s="6">
        <v>45000</v>
      </c>
      <c r="H23" s="6">
        <v>100000</v>
      </c>
      <c r="I23" s="8" t="s">
        <v>90</v>
      </c>
      <c r="J23" s="1"/>
      <c r="K23" s="1"/>
      <c r="L23" s="1"/>
      <c r="M23" s="1"/>
      <c r="N23" s="1"/>
      <c r="O23" s="1"/>
      <c r="P23" s="1"/>
      <c r="Q23" s="1"/>
      <c r="R23" s="1"/>
      <c r="S23" s="1"/>
      <c r="T23" s="1"/>
      <c r="U23" s="1"/>
      <c r="V23" s="1"/>
      <c r="W23" s="1"/>
      <c r="X23" s="1"/>
      <c r="Y23" s="1"/>
      <c r="Z23" s="1"/>
    </row>
    <row r="24" spans="1:26" ht="28" customHeight="1">
      <c r="A24" s="1"/>
      <c r="B24" s="1"/>
      <c r="C24" s="1" t="s">
        <v>91</v>
      </c>
      <c r="D24" s="1" t="s">
        <v>92</v>
      </c>
      <c r="E24" s="6">
        <v>3500</v>
      </c>
      <c r="F24" s="6">
        <v>15000</v>
      </c>
      <c r="G24" s="6">
        <v>45000</v>
      </c>
      <c r="H24" s="6">
        <v>120000</v>
      </c>
      <c r="I24" s="8" t="s">
        <v>93</v>
      </c>
      <c r="J24" s="1"/>
      <c r="K24" s="1"/>
      <c r="L24" s="1"/>
      <c r="M24" s="1"/>
      <c r="N24" s="1"/>
      <c r="O24" s="1"/>
      <c r="P24" s="1"/>
      <c r="Q24" s="1"/>
      <c r="R24" s="1"/>
      <c r="S24" s="1"/>
      <c r="T24" s="1"/>
      <c r="U24" s="1"/>
      <c r="V24" s="1"/>
      <c r="W24" s="1"/>
      <c r="X24" s="1"/>
      <c r="Y24" s="1"/>
      <c r="Z24" s="1"/>
    </row>
    <row r="25" spans="1:26" ht="28" customHeight="1">
      <c r="A25" s="1"/>
      <c r="B25" s="1"/>
      <c r="C25" s="1" t="s">
        <v>94</v>
      </c>
      <c r="D25" s="1" t="s">
        <v>95</v>
      </c>
      <c r="E25" s="6">
        <v>8000</v>
      </c>
      <c r="F25" s="6">
        <v>30000</v>
      </c>
      <c r="G25" s="6">
        <v>90000</v>
      </c>
      <c r="H25" s="6">
        <v>225000</v>
      </c>
      <c r="I25" s="8" t="s">
        <v>96</v>
      </c>
      <c r="J25" s="1"/>
      <c r="K25" s="1"/>
      <c r="L25" s="1"/>
      <c r="M25" s="1"/>
      <c r="N25" s="1"/>
      <c r="O25" s="1"/>
      <c r="P25" s="1"/>
      <c r="Q25" s="1"/>
      <c r="R25" s="1"/>
      <c r="S25" s="1"/>
      <c r="T25" s="1"/>
      <c r="U25" s="1"/>
      <c r="V25" s="1"/>
      <c r="W25" s="1"/>
      <c r="X25" s="1"/>
      <c r="Y25" s="1"/>
      <c r="Z25" s="1"/>
    </row>
    <row r="26" spans="1:26" ht="28" customHeight="1">
      <c r="A26" s="1"/>
      <c r="B26" s="1"/>
      <c r="C26" s="1" t="s">
        <v>97</v>
      </c>
      <c r="D26" s="1" t="s">
        <v>98</v>
      </c>
      <c r="E26" s="6">
        <v>5000</v>
      </c>
      <c r="F26" s="6">
        <v>25000</v>
      </c>
      <c r="G26" s="6">
        <v>80000</v>
      </c>
      <c r="H26" s="6">
        <v>225000</v>
      </c>
      <c r="I26" s="8" t="s">
        <v>99</v>
      </c>
      <c r="J26" s="1"/>
      <c r="K26" s="1"/>
      <c r="L26" s="1"/>
      <c r="M26" s="1"/>
      <c r="N26" s="1"/>
      <c r="O26" s="1"/>
      <c r="P26" s="1"/>
      <c r="Q26" s="1"/>
      <c r="R26" s="1"/>
      <c r="S26" s="1"/>
      <c r="T26" s="1"/>
      <c r="U26" s="1"/>
      <c r="V26" s="1"/>
      <c r="W26" s="1"/>
      <c r="X26" s="1"/>
      <c r="Y26" s="1"/>
      <c r="Z26" s="1"/>
    </row>
    <row r="27" spans="1:26" ht="28" customHeight="1">
      <c r="A27" s="1"/>
      <c r="B27" s="1"/>
      <c r="C27" s="1" t="s">
        <v>100</v>
      </c>
      <c r="D27" s="1" t="s">
        <v>101</v>
      </c>
      <c r="E27" s="6">
        <v>4000</v>
      </c>
      <c r="F27" s="6">
        <v>18000</v>
      </c>
      <c r="G27" s="6">
        <v>50000</v>
      </c>
      <c r="H27" s="6">
        <v>120000</v>
      </c>
      <c r="I27" s="8" t="s">
        <v>102</v>
      </c>
      <c r="J27" s="1"/>
      <c r="K27" s="1"/>
      <c r="L27" s="1"/>
      <c r="M27" s="1"/>
      <c r="N27" s="1"/>
      <c r="O27" s="1"/>
      <c r="P27" s="1"/>
      <c r="Q27" s="1"/>
      <c r="R27" s="1"/>
      <c r="S27" s="1"/>
      <c r="T27" s="1"/>
      <c r="U27" s="1"/>
      <c r="V27" s="1"/>
      <c r="W27" s="1"/>
      <c r="X27" s="1"/>
      <c r="Y27" s="1"/>
      <c r="Z27" s="1"/>
    </row>
    <row r="28" spans="1:26" ht="28" customHeight="1">
      <c r="A28" s="1"/>
      <c r="B28" s="1"/>
      <c r="C28" s="1" t="s">
        <v>103</v>
      </c>
      <c r="D28" s="1" t="s">
        <v>104</v>
      </c>
      <c r="E28" s="6">
        <v>5000</v>
      </c>
      <c r="F28" s="6">
        <v>25000</v>
      </c>
      <c r="G28" s="6">
        <v>75000</v>
      </c>
      <c r="H28" s="6">
        <v>180000</v>
      </c>
      <c r="I28" s="8" t="s">
        <v>105</v>
      </c>
      <c r="J28" s="1"/>
      <c r="K28" s="1"/>
      <c r="L28" s="1"/>
      <c r="M28" s="1"/>
      <c r="N28" s="1"/>
      <c r="O28" s="1"/>
      <c r="P28" s="1"/>
      <c r="Q28" s="1"/>
      <c r="R28" s="1"/>
      <c r="S28" s="1"/>
      <c r="T28" s="1"/>
      <c r="U28" s="1"/>
      <c r="V28" s="1"/>
      <c r="W28" s="1"/>
      <c r="X28" s="1"/>
      <c r="Y28" s="1"/>
      <c r="Z28" s="1"/>
    </row>
    <row r="29" spans="1:26" ht="28" customHeight="1">
      <c r="A29" s="1"/>
      <c r="B29" s="1"/>
      <c r="C29" s="1" t="s">
        <v>106</v>
      </c>
      <c r="D29" s="1" t="s">
        <v>107</v>
      </c>
      <c r="E29" s="6">
        <v>3500</v>
      </c>
      <c r="F29" s="6">
        <v>18000</v>
      </c>
      <c r="G29" s="6">
        <v>55000</v>
      </c>
      <c r="H29" s="6">
        <v>140000</v>
      </c>
      <c r="I29" s="8" t="s">
        <v>108</v>
      </c>
      <c r="J29" s="1"/>
      <c r="K29" s="1"/>
      <c r="L29" s="1"/>
      <c r="M29" s="1"/>
      <c r="N29" s="1"/>
      <c r="O29" s="1"/>
      <c r="P29" s="1"/>
      <c r="Q29" s="1"/>
      <c r="R29" s="1"/>
      <c r="S29" s="1"/>
      <c r="T29" s="1"/>
      <c r="U29" s="1"/>
      <c r="V29" s="1"/>
      <c r="W29" s="1"/>
      <c r="X29" s="1"/>
      <c r="Y29" s="1"/>
      <c r="Z29" s="1"/>
    </row>
    <row r="30" spans="1:26" ht="28" customHeight="1">
      <c r="A30" s="1"/>
      <c r="B30" s="1"/>
      <c r="C30" s="1" t="s">
        <v>109</v>
      </c>
      <c r="D30" s="1" t="s">
        <v>110</v>
      </c>
      <c r="E30" s="6">
        <v>2000</v>
      </c>
      <c r="F30" s="6">
        <v>10000</v>
      </c>
      <c r="G30" s="6">
        <v>30000</v>
      </c>
      <c r="H30" s="6">
        <v>70000</v>
      </c>
      <c r="I30" s="8" t="s">
        <v>111</v>
      </c>
      <c r="J30" s="1"/>
      <c r="K30" s="1"/>
      <c r="L30" s="1"/>
      <c r="M30" s="1"/>
      <c r="N30" s="1"/>
      <c r="O30" s="1"/>
      <c r="P30" s="1"/>
      <c r="Q30" s="1"/>
      <c r="R30" s="1"/>
      <c r="S30" s="1"/>
      <c r="T30" s="1"/>
      <c r="U30" s="1"/>
      <c r="V30" s="1"/>
      <c r="W30" s="1"/>
      <c r="X30" s="1"/>
      <c r="Y30" s="1"/>
      <c r="Z30" s="1"/>
    </row>
    <row r="31" spans="1:26" ht="28" customHeight="1">
      <c r="A31" s="1"/>
      <c r="B31" s="1"/>
      <c r="C31" s="1" t="s">
        <v>112</v>
      </c>
      <c r="D31" s="1" t="s">
        <v>113</v>
      </c>
      <c r="E31" s="6">
        <v>2500</v>
      </c>
      <c r="F31" s="6">
        <v>12000</v>
      </c>
      <c r="G31" s="6">
        <v>40000</v>
      </c>
      <c r="H31" s="6">
        <v>100000</v>
      </c>
      <c r="I31" s="8" t="s">
        <v>114</v>
      </c>
      <c r="J31" s="1"/>
      <c r="K31" s="1"/>
      <c r="L31" s="1"/>
      <c r="M31" s="1"/>
      <c r="N31" s="1"/>
      <c r="O31" s="1"/>
      <c r="P31" s="1"/>
      <c r="Q31" s="1"/>
      <c r="R31" s="1"/>
      <c r="S31" s="1"/>
      <c r="T31" s="1"/>
      <c r="U31" s="1"/>
      <c r="V31" s="1"/>
      <c r="W31" s="1"/>
      <c r="X31" s="1"/>
      <c r="Y31" s="1"/>
      <c r="Z31" s="1"/>
    </row>
    <row r="32" spans="1:26" ht="28" customHeight="1">
      <c r="A32" s="1"/>
      <c r="B32" s="1"/>
      <c r="C32" s="1" t="s">
        <v>115</v>
      </c>
      <c r="D32" s="1" t="s">
        <v>116</v>
      </c>
      <c r="E32" s="6">
        <v>2000</v>
      </c>
      <c r="F32" s="6">
        <v>10000</v>
      </c>
      <c r="G32" s="6">
        <v>30000</v>
      </c>
      <c r="H32" s="6">
        <v>80000</v>
      </c>
      <c r="I32" s="8" t="s">
        <v>117</v>
      </c>
      <c r="J32" s="1"/>
      <c r="K32" s="1"/>
      <c r="L32" s="1"/>
      <c r="M32" s="1"/>
      <c r="N32" s="1"/>
      <c r="O32" s="1"/>
      <c r="P32" s="1"/>
      <c r="Q32" s="1"/>
      <c r="R32" s="1"/>
      <c r="S32" s="1"/>
      <c r="T32" s="1"/>
      <c r="U32" s="1"/>
      <c r="V32" s="1"/>
      <c r="W32" s="1"/>
      <c r="X32" s="1"/>
      <c r="Y32" s="1"/>
      <c r="Z32" s="1"/>
    </row>
    <row r="33" spans="1:26" ht="28" customHeight="1">
      <c r="A33" s="1"/>
      <c r="B33" s="1"/>
      <c r="C33" s="1" t="s">
        <v>118</v>
      </c>
      <c r="D33" s="1" t="s">
        <v>119</v>
      </c>
      <c r="E33" s="6">
        <v>3500</v>
      </c>
      <c r="F33" s="6">
        <v>18000</v>
      </c>
      <c r="G33" s="6">
        <v>60000</v>
      </c>
      <c r="H33" s="6">
        <v>160000</v>
      </c>
      <c r="I33" s="8" t="s">
        <v>120</v>
      </c>
      <c r="J33" s="1"/>
      <c r="K33" s="1"/>
      <c r="L33" s="1"/>
      <c r="M33" s="1"/>
      <c r="N33" s="1"/>
      <c r="O33" s="1"/>
      <c r="P33" s="1"/>
      <c r="Q33" s="1"/>
      <c r="R33" s="1"/>
      <c r="S33" s="1"/>
      <c r="T33" s="1"/>
      <c r="U33" s="1"/>
      <c r="V33" s="1"/>
      <c r="W33" s="1"/>
      <c r="X33" s="1"/>
      <c r="Y33" s="1"/>
      <c r="Z33" s="1"/>
    </row>
    <row r="34" spans="1:26" ht="28" customHeight="1">
      <c r="A34" s="1"/>
      <c r="B34" s="1"/>
      <c r="C34" s="1" t="s">
        <v>121</v>
      </c>
      <c r="D34" s="1" t="s">
        <v>122</v>
      </c>
      <c r="E34" s="6">
        <v>9000</v>
      </c>
      <c r="F34" s="6">
        <v>40000</v>
      </c>
      <c r="G34" s="6">
        <v>140000</v>
      </c>
      <c r="H34" s="6">
        <v>400000</v>
      </c>
      <c r="I34" s="8" t="s">
        <v>123</v>
      </c>
      <c r="J34" s="1"/>
      <c r="K34" s="1"/>
      <c r="L34" s="1"/>
      <c r="M34" s="1"/>
      <c r="N34" s="1"/>
      <c r="O34" s="1"/>
      <c r="P34" s="1"/>
      <c r="Q34" s="1"/>
      <c r="R34" s="1"/>
      <c r="S34" s="1"/>
      <c r="T34" s="1"/>
      <c r="U34" s="1"/>
      <c r="V34" s="1"/>
      <c r="W34" s="1"/>
      <c r="X34" s="1"/>
      <c r="Y34" s="1"/>
      <c r="Z34" s="1"/>
    </row>
    <row r="35" spans="1:26" ht="28" customHeight="1">
      <c r="A35" s="1"/>
      <c r="B35" s="1"/>
      <c r="C35" s="51" t="s">
        <v>124</v>
      </c>
      <c r="D35" s="51" t="s">
        <v>124</v>
      </c>
      <c r="E35" s="9">
        <f>SUM(E23:E34)</f>
        <v>53000</v>
      </c>
      <c r="F35" s="9">
        <f>SUM(F23:F34)</f>
        <v>239000</v>
      </c>
      <c r="G35" s="9">
        <f>SUM(G23:G34)</f>
        <v>740000</v>
      </c>
      <c r="H35" s="9">
        <f>SUM(H23:H34)</f>
        <v>1920000</v>
      </c>
      <c r="I35" s="1"/>
      <c r="J35" s="1"/>
      <c r="K35" s="1"/>
      <c r="L35" s="1"/>
      <c r="M35" s="1"/>
      <c r="N35" s="1"/>
      <c r="O35" s="1"/>
      <c r="P35" s="1"/>
      <c r="Q35" s="1"/>
      <c r="R35" s="1"/>
      <c r="S35" s="1"/>
      <c r="T35" s="1"/>
      <c r="U35" s="1"/>
      <c r="V35" s="1"/>
      <c r="W35" s="1"/>
      <c r="X35" s="1"/>
      <c r="Y35" s="1"/>
      <c r="Z35" s="1"/>
    </row>
    <row r="36" spans="1:26" ht="28"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28" customHeight="1">
      <c r="A37" s="1"/>
      <c r="B37" s="1"/>
      <c r="C37" s="5" t="s">
        <v>125</v>
      </c>
      <c r="D37" s="5" t="s">
        <v>17</v>
      </c>
      <c r="E37" s="5"/>
      <c r="F37" s="5"/>
      <c r="G37" s="5"/>
      <c r="H37" s="5"/>
      <c r="I37" s="5"/>
      <c r="J37" s="1"/>
      <c r="K37" s="1"/>
      <c r="L37" s="1"/>
      <c r="M37" s="1"/>
      <c r="N37" s="1"/>
      <c r="O37" s="1"/>
      <c r="P37" s="1"/>
      <c r="Q37" s="1"/>
      <c r="R37" s="1"/>
      <c r="S37" s="1"/>
      <c r="T37" s="1"/>
      <c r="U37" s="1"/>
      <c r="V37" s="1"/>
      <c r="W37" s="1"/>
      <c r="X37" s="1"/>
      <c r="Y37" s="1"/>
      <c r="Z37" s="1"/>
    </row>
    <row r="38" spans="1:26" ht="28" customHeight="1">
      <c r="A38" s="1"/>
      <c r="B38" s="1"/>
      <c r="C38" s="1" t="s">
        <v>126</v>
      </c>
      <c r="D38" s="1" t="s">
        <v>127</v>
      </c>
      <c r="E38" s="6">
        <v>4000</v>
      </c>
      <c r="F38" s="6">
        <v>15000</v>
      </c>
      <c r="G38" s="6">
        <v>45000</v>
      </c>
      <c r="H38" s="6">
        <v>120000</v>
      </c>
      <c r="I38" s="8" t="s">
        <v>128</v>
      </c>
      <c r="J38" s="1"/>
      <c r="K38" s="1"/>
      <c r="L38" s="1"/>
      <c r="M38" s="1"/>
      <c r="N38" s="1"/>
      <c r="O38" s="1"/>
      <c r="P38" s="1"/>
      <c r="Q38" s="1"/>
      <c r="R38" s="1"/>
      <c r="S38" s="1"/>
      <c r="T38" s="1"/>
      <c r="U38" s="1"/>
      <c r="V38" s="1"/>
      <c r="W38" s="1"/>
      <c r="X38" s="1"/>
      <c r="Y38" s="1"/>
      <c r="Z38" s="1"/>
    </row>
    <row r="39" spans="1:26" ht="28" customHeight="1">
      <c r="A39" s="1"/>
      <c r="B39" s="1"/>
      <c r="C39" s="1" t="s">
        <v>129</v>
      </c>
      <c r="D39" s="1" t="s">
        <v>130</v>
      </c>
      <c r="E39" s="6">
        <v>3000</v>
      </c>
      <c r="F39" s="6">
        <v>12000</v>
      </c>
      <c r="G39" s="6">
        <v>40000</v>
      </c>
      <c r="H39" s="6">
        <v>110000</v>
      </c>
      <c r="I39" s="8" t="s">
        <v>131</v>
      </c>
      <c r="J39" s="1"/>
      <c r="K39" s="1"/>
      <c r="L39" s="1"/>
      <c r="M39" s="1"/>
      <c r="N39" s="1"/>
      <c r="O39" s="1"/>
      <c r="P39" s="1"/>
      <c r="Q39" s="1"/>
      <c r="R39" s="1"/>
      <c r="S39" s="1"/>
      <c r="T39" s="1"/>
      <c r="U39" s="1"/>
      <c r="V39" s="1"/>
      <c r="W39" s="1"/>
      <c r="X39" s="1"/>
      <c r="Y39" s="1"/>
      <c r="Z39" s="1"/>
    </row>
    <row r="40" spans="1:26" ht="28" customHeight="1">
      <c r="A40" s="1"/>
      <c r="B40" s="1"/>
      <c r="C40" s="1" t="s">
        <v>132</v>
      </c>
      <c r="D40" s="1" t="s">
        <v>133</v>
      </c>
      <c r="E40" s="6">
        <v>1000</v>
      </c>
      <c r="F40" s="6">
        <v>4000</v>
      </c>
      <c r="G40" s="6">
        <v>12000</v>
      </c>
      <c r="H40" s="6">
        <v>30000</v>
      </c>
      <c r="I40" s="8" t="s">
        <v>134</v>
      </c>
      <c r="J40" s="1"/>
      <c r="K40" s="1"/>
      <c r="L40" s="1"/>
      <c r="M40" s="1"/>
      <c r="N40" s="1"/>
      <c r="O40" s="1"/>
      <c r="P40" s="1"/>
      <c r="Q40" s="1"/>
      <c r="R40" s="1"/>
      <c r="S40" s="1"/>
      <c r="T40" s="1"/>
      <c r="U40" s="1"/>
      <c r="V40" s="1"/>
      <c r="W40" s="1"/>
      <c r="X40" s="1"/>
      <c r="Y40" s="1"/>
      <c r="Z40" s="1"/>
    </row>
    <row r="41" spans="1:26" ht="28" customHeight="1">
      <c r="A41" s="1"/>
      <c r="B41" s="1"/>
      <c r="C41" s="1" t="s">
        <v>135</v>
      </c>
      <c r="D41" s="1" t="s">
        <v>136</v>
      </c>
      <c r="E41" s="6">
        <v>3000</v>
      </c>
      <c r="F41" s="6">
        <v>12000</v>
      </c>
      <c r="G41" s="6">
        <v>40000</v>
      </c>
      <c r="H41" s="6">
        <v>100000</v>
      </c>
      <c r="I41" s="8" t="s">
        <v>137</v>
      </c>
      <c r="J41" s="1"/>
      <c r="K41" s="1"/>
      <c r="L41" s="1"/>
      <c r="M41" s="1"/>
      <c r="N41" s="1"/>
      <c r="O41" s="1"/>
      <c r="P41" s="1"/>
      <c r="Q41" s="1"/>
      <c r="R41" s="1"/>
      <c r="S41" s="1"/>
      <c r="T41" s="1"/>
      <c r="U41" s="1"/>
      <c r="V41" s="1"/>
      <c r="W41" s="1"/>
      <c r="X41" s="1"/>
      <c r="Y41" s="1"/>
      <c r="Z41" s="1"/>
    </row>
    <row r="42" spans="1:26" ht="28" customHeight="1">
      <c r="A42" s="1"/>
      <c r="B42" s="1"/>
      <c r="C42" s="1" t="s">
        <v>138</v>
      </c>
      <c r="D42" s="1" t="s">
        <v>139</v>
      </c>
      <c r="E42" s="6">
        <v>1000</v>
      </c>
      <c r="F42" s="6">
        <v>5000</v>
      </c>
      <c r="G42" s="6">
        <v>15000</v>
      </c>
      <c r="H42" s="6">
        <v>40000</v>
      </c>
      <c r="I42" s="8" t="s">
        <v>140</v>
      </c>
      <c r="J42" s="1"/>
      <c r="K42" s="1"/>
      <c r="L42" s="1"/>
      <c r="M42" s="1"/>
      <c r="N42" s="1"/>
      <c r="O42" s="1"/>
      <c r="P42" s="1"/>
      <c r="Q42" s="1"/>
      <c r="R42" s="1"/>
      <c r="S42" s="1"/>
      <c r="T42" s="1"/>
      <c r="U42" s="1"/>
      <c r="V42" s="1"/>
      <c r="W42" s="1"/>
      <c r="X42" s="1"/>
      <c r="Y42" s="1"/>
      <c r="Z42" s="1"/>
    </row>
    <row r="43" spans="1:26" ht="28" customHeight="1">
      <c r="A43" s="1"/>
      <c r="B43" s="1"/>
      <c r="C43" s="1" t="s">
        <v>141</v>
      </c>
      <c r="D43" s="1" t="s">
        <v>142</v>
      </c>
      <c r="E43" s="6">
        <v>1000</v>
      </c>
      <c r="F43" s="6">
        <v>5000</v>
      </c>
      <c r="G43" s="6">
        <v>18000</v>
      </c>
      <c r="H43" s="6">
        <v>50000</v>
      </c>
      <c r="I43" s="8" t="s">
        <v>143</v>
      </c>
      <c r="J43" s="1"/>
      <c r="K43" s="1"/>
      <c r="L43" s="1"/>
      <c r="M43" s="1"/>
      <c r="N43" s="1"/>
      <c r="O43" s="1"/>
      <c r="P43" s="1"/>
      <c r="Q43" s="1"/>
      <c r="R43" s="1"/>
      <c r="S43" s="1"/>
      <c r="T43" s="1"/>
      <c r="U43" s="1"/>
      <c r="V43" s="1"/>
      <c r="W43" s="1"/>
      <c r="X43" s="1"/>
      <c r="Y43" s="1"/>
      <c r="Z43" s="1"/>
    </row>
    <row r="44" spans="1:26" ht="28" customHeight="1">
      <c r="A44" s="1"/>
      <c r="B44" s="1"/>
      <c r="C44" s="1" t="s">
        <v>144</v>
      </c>
      <c r="D44" s="1" t="s">
        <v>145</v>
      </c>
      <c r="E44" s="6">
        <v>2500</v>
      </c>
      <c r="F44" s="6">
        <v>12000</v>
      </c>
      <c r="G44" s="6">
        <v>40000</v>
      </c>
      <c r="H44" s="6">
        <v>120000</v>
      </c>
      <c r="I44" s="8" t="s">
        <v>146</v>
      </c>
      <c r="J44" s="1"/>
      <c r="K44" s="1"/>
      <c r="L44" s="1"/>
      <c r="M44" s="1"/>
      <c r="N44" s="1"/>
      <c r="O44" s="1"/>
      <c r="P44" s="1"/>
      <c r="Q44" s="1"/>
      <c r="R44" s="1"/>
      <c r="S44" s="1"/>
      <c r="T44" s="1"/>
      <c r="U44" s="1"/>
      <c r="V44" s="1"/>
      <c r="W44" s="1"/>
      <c r="X44" s="1"/>
      <c r="Y44" s="1"/>
      <c r="Z44" s="1"/>
    </row>
    <row r="45" spans="1:26" ht="28" customHeight="1">
      <c r="A45" s="1"/>
      <c r="B45" s="1"/>
      <c r="C45" s="1" t="s">
        <v>147</v>
      </c>
      <c r="D45" s="1" t="s">
        <v>148</v>
      </c>
      <c r="E45" s="6">
        <v>1000</v>
      </c>
      <c r="F45" s="6">
        <v>5000</v>
      </c>
      <c r="G45" s="6">
        <v>15000</v>
      </c>
      <c r="H45" s="6">
        <v>45000</v>
      </c>
      <c r="I45" s="8" t="s">
        <v>149</v>
      </c>
      <c r="J45" s="1"/>
      <c r="K45" s="1"/>
      <c r="L45" s="1"/>
      <c r="M45" s="1"/>
      <c r="N45" s="1"/>
      <c r="O45" s="1"/>
      <c r="P45" s="1"/>
      <c r="Q45" s="1"/>
      <c r="R45" s="1"/>
      <c r="S45" s="1"/>
      <c r="T45" s="1"/>
      <c r="U45" s="1"/>
      <c r="V45" s="1"/>
      <c r="W45" s="1"/>
      <c r="X45" s="1"/>
      <c r="Y45" s="1"/>
      <c r="Z45" s="1"/>
    </row>
    <row r="46" spans="1:26" ht="28" customHeight="1">
      <c r="A46" s="1"/>
      <c r="B46" s="1"/>
      <c r="C46" s="51" t="s">
        <v>150</v>
      </c>
      <c r="D46" s="51" t="s">
        <v>150</v>
      </c>
      <c r="E46" s="9">
        <f>SUM(E38:E45)</f>
        <v>16500</v>
      </c>
      <c r="F46" s="9">
        <f>SUM(F38:F45)</f>
        <v>70000</v>
      </c>
      <c r="G46" s="9">
        <f>SUM(G38:G45)</f>
        <v>225000</v>
      </c>
      <c r="H46" s="9">
        <f>SUM(H38:H45)</f>
        <v>615000</v>
      </c>
      <c r="I46" s="1"/>
      <c r="J46" s="1"/>
      <c r="K46" s="1"/>
      <c r="L46" s="1"/>
      <c r="M46" s="1"/>
      <c r="N46" s="1"/>
      <c r="O46" s="1"/>
      <c r="P46" s="1"/>
      <c r="Q46" s="1"/>
      <c r="R46" s="1"/>
      <c r="S46" s="1"/>
      <c r="T46" s="1"/>
      <c r="U46" s="1"/>
      <c r="V46" s="1"/>
      <c r="W46" s="1"/>
      <c r="X46" s="1"/>
      <c r="Y46" s="1"/>
      <c r="Z46" s="1"/>
    </row>
    <row r="47" spans="1:26" ht="28"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28" customHeight="1">
      <c r="A48" s="1"/>
      <c r="B48" s="1"/>
      <c r="C48" s="5" t="s">
        <v>151</v>
      </c>
      <c r="D48" s="5" t="s">
        <v>18</v>
      </c>
      <c r="E48" s="5"/>
      <c r="F48" s="5"/>
      <c r="G48" s="5"/>
      <c r="H48" s="5"/>
      <c r="I48" s="5"/>
      <c r="J48" s="1"/>
      <c r="K48" s="1"/>
      <c r="L48" s="1"/>
      <c r="M48" s="1"/>
      <c r="N48" s="1"/>
      <c r="O48" s="1"/>
      <c r="P48" s="1"/>
      <c r="Q48" s="1"/>
      <c r="R48" s="1"/>
      <c r="S48" s="1"/>
      <c r="T48" s="1"/>
      <c r="U48" s="1"/>
      <c r="V48" s="1"/>
      <c r="W48" s="1"/>
      <c r="X48" s="1"/>
      <c r="Y48" s="1"/>
      <c r="Z48" s="1"/>
    </row>
    <row r="49" spans="1:26" ht="28" customHeight="1">
      <c r="A49" s="1"/>
      <c r="B49" s="1"/>
      <c r="C49" s="1" t="s">
        <v>152</v>
      </c>
      <c r="D49" s="1" t="s">
        <v>153</v>
      </c>
      <c r="E49" s="6">
        <v>3000</v>
      </c>
      <c r="F49" s="6">
        <v>12000</v>
      </c>
      <c r="G49" s="6">
        <v>35000</v>
      </c>
      <c r="H49" s="6">
        <v>90000</v>
      </c>
      <c r="I49" s="8" t="s">
        <v>154</v>
      </c>
      <c r="J49" s="1"/>
      <c r="K49" s="1"/>
      <c r="L49" s="1"/>
      <c r="M49" s="1"/>
      <c r="N49" s="1"/>
      <c r="O49" s="1"/>
      <c r="P49" s="1"/>
      <c r="Q49" s="1"/>
      <c r="R49" s="1"/>
      <c r="S49" s="1"/>
      <c r="T49" s="1"/>
      <c r="U49" s="1"/>
      <c r="V49" s="1"/>
      <c r="W49" s="1"/>
      <c r="X49" s="1"/>
      <c r="Y49" s="1"/>
      <c r="Z49" s="1"/>
    </row>
    <row r="50" spans="1:26" ht="28" customHeight="1">
      <c r="A50" s="1"/>
      <c r="B50" s="1"/>
      <c r="C50" s="1" t="s">
        <v>155</v>
      </c>
      <c r="D50" s="1" t="s">
        <v>156</v>
      </c>
      <c r="E50" s="6">
        <v>2500</v>
      </c>
      <c r="F50" s="6">
        <v>10000</v>
      </c>
      <c r="G50" s="6">
        <v>30000</v>
      </c>
      <c r="H50" s="6">
        <v>70000</v>
      </c>
      <c r="I50" s="8" t="s">
        <v>157</v>
      </c>
      <c r="J50" s="1"/>
      <c r="K50" s="1"/>
      <c r="L50" s="1"/>
      <c r="M50" s="1"/>
      <c r="N50" s="1"/>
      <c r="O50" s="1"/>
      <c r="P50" s="1"/>
      <c r="Q50" s="1"/>
      <c r="R50" s="1"/>
      <c r="S50" s="1"/>
      <c r="T50" s="1"/>
      <c r="U50" s="1"/>
      <c r="V50" s="1"/>
      <c r="W50" s="1"/>
      <c r="X50" s="1"/>
      <c r="Y50" s="1"/>
      <c r="Z50" s="1"/>
    </row>
    <row r="51" spans="1:26" ht="28" customHeight="1">
      <c r="A51" s="1"/>
      <c r="B51" s="1"/>
      <c r="C51" s="1" t="s">
        <v>158</v>
      </c>
      <c r="D51" s="1" t="s">
        <v>159</v>
      </c>
      <c r="E51" s="6">
        <v>1500</v>
      </c>
      <c r="F51" s="6">
        <v>6000</v>
      </c>
      <c r="G51" s="6">
        <v>15000</v>
      </c>
      <c r="H51" s="6">
        <v>40000</v>
      </c>
      <c r="I51" s="8" t="s">
        <v>160</v>
      </c>
      <c r="J51" s="1"/>
      <c r="K51" s="1"/>
      <c r="L51" s="1"/>
      <c r="M51" s="1"/>
      <c r="N51" s="1"/>
      <c r="O51" s="1"/>
      <c r="P51" s="1"/>
      <c r="Q51" s="1"/>
      <c r="R51" s="1"/>
      <c r="S51" s="1"/>
      <c r="T51" s="1"/>
      <c r="U51" s="1"/>
      <c r="V51" s="1"/>
      <c r="W51" s="1"/>
      <c r="X51" s="1"/>
      <c r="Y51" s="1"/>
      <c r="Z51" s="1"/>
    </row>
    <row r="52" spans="1:26" ht="28" customHeight="1">
      <c r="A52" s="1"/>
      <c r="B52" s="1"/>
      <c r="C52" s="1" t="s">
        <v>161</v>
      </c>
      <c r="D52" s="1" t="s">
        <v>162</v>
      </c>
      <c r="E52" s="6">
        <v>2500</v>
      </c>
      <c r="F52" s="6">
        <v>10000</v>
      </c>
      <c r="G52" s="6">
        <v>25000</v>
      </c>
      <c r="H52" s="6">
        <v>60000</v>
      </c>
      <c r="I52" s="8" t="s">
        <v>163</v>
      </c>
      <c r="J52" s="1"/>
      <c r="K52" s="1"/>
      <c r="L52" s="1"/>
      <c r="M52" s="1"/>
      <c r="N52" s="1"/>
      <c r="O52" s="1"/>
      <c r="P52" s="1"/>
      <c r="Q52" s="1"/>
      <c r="R52" s="1"/>
      <c r="S52" s="1"/>
      <c r="T52" s="1"/>
      <c r="U52" s="1"/>
      <c r="V52" s="1"/>
      <c r="W52" s="1"/>
      <c r="X52" s="1"/>
      <c r="Y52" s="1"/>
      <c r="Z52" s="1"/>
    </row>
    <row r="53" spans="1:26" ht="28" customHeight="1">
      <c r="A53" s="1"/>
      <c r="B53" s="1"/>
      <c r="C53" s="1" t="s">
        <v>164</v>
      </c>
      <c r="D53" s="1" t="s">
        <v>165</v>
      </c>
      <c r="E53" s="6">
        <v>2500</v>
      </c>
      <c r="F53" s="6">
        <v>15000</v>
      </c>
      <c r="G53" s="6">
        <v>60000</v>
      </c>
      <c r="H53" s="6">
        <v>180000</v>
      </c>
      <c r="I53" s="8" t="s">
        <v>166</v>
      </c>
      <c r="J53" s="1"/>
      <c r="K53" s="1"/>
      <c r="L53" s="1"/>
      <c r="M53" s="1"/>
      <c r="N53" s="1"/>
      <c r="O53" s="1"/>
      <c r="P53" s="1"/>
      <c r="Q53" s="1"/>
      <c r="R53" s="1"/>
      <c r="S53" s="1"/>
      <c r="T53" s="1"/>
      <c r="U53" s="1"/>
      <c r="V53" s="1"/>
      <c r="W53" s="1"/>
      <c r="X53" s="1"/>
      <c r="Y53" s="1"/>
      <c r="Z53" s="1"/>
    </row>
    <row r="54" spans="1:26" ht="28" customHeight="1">
      <c r="A54" s="1"/>
      <c r="B54" s="1"/>
      <c r="C54" s="1" t="s">
        <v>167</v>
      </c>
      <c r="D54" s="1" t="s">
        <v>168</v>
      </c>
      <c r="E54" s="6">
        <v>1500</v>
      </c>
      <c r="F54" s="6">
        <v>7000</v>
      </c>
      <c r="G54" s="6">
        <v>20000</v>
      </c>
      <c r="H54" s="6">
        <v>50000</v>
      </c>
      <c r="I54" s="8" t="s">
        <v>169</v>
      </c>
      <c r="J54" s="1"/>
      <c r="K54" s="1"/>
      <c r="L54" s="1"/>
      <c r="M54" s="1"/>
      <c r="N54" s="1"/>
      <c r="O54" s="1"/>
      <c r="P54" s="1"/>
      <c r="Q54" s="1"/>
      <c r="R54" s="1"/>
      <c r="S54" s="1"/>
      <c r="T54" s="1"/>
      <c r="U54" s="1"/>
      <c r="V54" s="1"/>
      <c r="W54" s="1"/>
      <c r="X54" s="1"/>
      <c r="Y54" s="1"/>
      <c r="Z54" s="1"/>
    </row>
    <row r="55" spans="1:26" ht="28" customHeight="1">
      <c r="A55" s="1"/>
      <c r="B55" s="1"/>
      <c r="C55" s="51" t="s">
        <v>170</v>
      </c>
      <c r="D55" s="51" t="s">
        <v>170</v>
      </c>
      <c r="E55" s="9">
        <f>SUM(E49:E54)</f>
        <v>13500</v>
      </c>
      <c r="F55" s="9">
        <f>SUM(F49:F54)</f>
        <v>60000</v>
      </c>
      <c r="G55" s="9">
        <f>SUM(G49:G54)</f>
        <v>185000</v>
      </c>
      <c r="H55" s="9">
        <f>SUM(H49:H54)</f>
        <v>490000</v>
      </c>
      <c r="I55" s="1"/>
      <c r="J55" s="1"/>
      <c r="K55" s="1"/>
      <c r="L55" s="1"/>
      <c r="M55" s="1"/>
      <c r="N55" s="1"/>
      <c r="O55" s="1"/>
      <c r="P55" s="1"/>
      <c r="Q55" s="1"/>
      <c r="R55" s="1"/>
      <c r="S55" s="1"/>
      <c r="T55" s="1"/>
      <c r="U55" s="1"/>
      <c r="V55" s="1"/>
      <c r="W55" s="1"/>
      <c r="X55" s="1"/>
      <c r="Y55" s="1"/>
      <c r="Z55" s="1"/>
    </row>
    <row r="56" spans="1:26" ht="28"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28" customHeight="1">
      <c r="A57" s="1"/>
      <c r="B57" s="1"/>
      <c r="C57" s="5" t="s">
        <v>171</v>
      </c>
      <c r="D57" s="5" t="s">
        <v>19</v>
      </c>
      <c r="E57" s="5"/>
      <c r="F57" s="5"/>
      <c r="G57" s="5"/>
      <c r="H57" s="5"/>
      <c r="I57" s="5"/>
      <c r="J57" s="1"/>
      <c r="K57" s="1"/>
      <c r="L57" s="1"/>
      <c r="M57" s="1"/>
      <c r="N57" s="1"/>
      <c r="O57" s="1"/>
      <c r="P57" s="1"/>
      <c r="Q57" s="1"/>
      <c r="R57" s="1"/>
      <c r="S57" s="1"/>
      <c r="T57" s="1"/>
      <c r="U57" s="1"/>
      <c r="V57" s="1"/>
      <c r="W57" s="1"/>
      <c r="X57" s="1"/>
      <c r="Y57" s="1"/>
      <c r="Z57" s="1"/>
    </row>
    <row r="58" spans="1:26" ht="28" customHeight="1">
      <c r="A58" s="1"/>
      <c r="B58" s="1"/>
      <c r="C58" s="1" t="s">
        <v>172</v>
      </c>
      <c r="D58" s="1" t="s">
        <v>173</v>
      </c>
      <c r="E58" s="6">
        <v>2500</v>
      </c>
      <c r="F58" s="6">
        <v>10000</v>
      </c>
      <c r="G58" s="6">
        <v>30000</v>
      </c>
      <c r="H58" s="6">
        <v>80000</v>
      </c>
      <c r="I58" s="8" t="s">
        <v>174</v>
      </c>
      <c r="J58" s="1"/>
      <c r="K58" s="1"/>
      <c r="L58" s="1"/>
      <c r="M58" s="1"/>
      <c r="N58" s="1"/>
      <c r="O58" s="1"/>
      <c r="P58" s="1"/>
      <c r="Q58" s="1"/>
      <c r="R58" s="1"/>
      <c r="S58" s="1"/>
      <c r="T58" s="1"/>
      <c r="U58" s="1"/>
      <c r="V58" s="1"/>
      <c r="W58" s="1"/>
      <c r="X58" s="1"/>
      <c r="Y58" s="1"/>
      <c r="Z58" s="1"/>
    </row>
    <row r="59" spans="1:26" ht="28" customHeight="1">
      <c r="A59" s="1"/>
      <c r="B59" s="1"/>
      <c r="C59" s="1" t="s">
        <v>175</v>
      </c>
      <c r="D59" s="1" t="s">
        <v>176</v>
      </c>
      <c r="E59" s="6">
        <v>1000</v>
      </c>
      <c r="F59" s="6">
        <v>5000</v>
      </c>
      <c r="G59" s="6">
        <v>15000</v>
      </c>
      <c r="H59" s="6">
        <v>35000</v>
      </c>
      <c r="I59" s="8" t="s">
        <v>177</v>
      </c>
      <c r="J59" s="1"/>
      <c r="K59" s="1"/>
      <c r="L59" s="1"/>
      <c r="M59" s="1"/>
      <c r="N59" s="1"/>
      <c r="O59" s="1"/>
      <c r="P59" s="1"/>
      <c r="Q59" s="1"/>
      <c r="R59" s="1"/>
      <c r="S59" s="1"/>
      <c r="T59" s="1"/>
      <c r="U59" s="1"/>
      <c r="V59" s="1"/>
      <c r="W59" s="1"/>
      <c r="X59" s="1"/>
      <c r="Y59" s="1"/>
      <c r="Z59" s="1"/>
    </row>
    <row r="60" spans="1:26" ht="28" customHeight="1">
      <c r="A60" s="1"/>
      <c r="B60" s="1"/>
      <c r="C60" s="1" t="s">
        <v>178</v>
      </c>
      <c r="D60" s="1" t="s">
        <v>179</v>
      </c>
      <c r="E60" s="6">
        <v>3500</v>
      </c>
      <c r="F60" s="6">
        <v>15000</v>
      </c>
      <c r="G60" s="6">
        <v>45000</v>
      </c>
      <c r="H60" s="6">
        <v>120000</v>
      </c>
      <c r="I60" s="8" t="s">
        <v>180</v>
      </c>
      <c r="J60" s="1"/>
      <c r="K60" s="1"/>
      <c r="L60" s="1"/>
      <c r="M60" s="1"/>
      <c r="N60" s="1"/>
      <c r="O60" s="1"/>
      <c r="P60" s="1"/>
      <c r="Q60" s="1"/>
      <c r="R60" s="1"/>
      <c r="S60" s="1"/>
      <c r="T60" s="1"/>
      <c r="U60" s="1"/>
      <c r="V60" s="1"/>
      <c r="W60" s="1"/>
      <c r="X60" s="1"/>
      <c r="Y60" s="1"/>
      <c r="Z60" s="1"/>
    </row>
    <row r="61" spans="1:26" ht="28" customHeight="1">
      <c r="A61" s="1"/>
      <c r="B61" s="1"/>
      <c r="C61" s="1" t="s">
        <v>181</v>
      </c>
      <c r="D61" s="1" t="s">
        <v>182</v>
      </c>
      <c r="E61" s="6">
        <v>8000</v>
      </c>
      <c r="F61" s="6">
        <v>40000</v>
      </c>
      <c r="G61" s="6">
        <v>150000</v>
      </c>
      <c r="H61" s="6">
        <v>450000</v>
      </c>
      <c r="I61" s="8" t="s">
        <v>183</v>
      </c>
      <c r="J61" s="1"/>
      <c r="K61" s="1"/>
      <c r="L61" s="1"/>
      <c r="M61" s="1"/>
      <c r="N61" s="1"/>
      <c r="O61" s="1"/>
      <c r="P61" s="1"/>
      <c r="Q61" s="1"/>
      <c r="R61" s="1"/>
      <c r="S61" s="1"/>
      <c r="T61" s="1"/>
      <c r="U61" s="1"/>
      <c r="V61" s="1"/>
      <c r="W61" s="1"/>
      <c r="X61" s="1"/>
      <c r="Y61" s="1"/>
      <c r="Z61" s="1"/>
    </row>
    <row r="62" spans="1:26" ht="28" customHeight="1">
      <c r="A62" s="1"/>
      <c r="B62" s="1"/>
      <c r="C62" s="1" t="s">
        <v>184</v>
      </c>
      <c r="D62" s="1" t="s">
        <v>185</v>
      </c>
      <c r="E62" s="6">
        <v>1500</v>
      </c>
      <c r="F62" s="6">
        <v>8000</v>
      </c>
      <c r="G62" s="6">
        <v>25000</v>
      </c>
      <c r="H62" s="6">
        <v>70000</v>
      </c>
      <c r="I62" s="8" t="s">
        <v>186</v>
      </c>
      <c r="J62" s="1"/>
      <c r="K62" s="1"/>
      <c r="L62" s="1"/>
      <c r="M62" s="1"/>
      <c r="N62" s="1"/>
      <c r="O62" s="1"/>
      <c r="P62" s="1"/>
      <c r="Q62" s="1"/>
      <c r="R62" s="1"/>
      <c r="S62" s="1"/>
      <c r="T62" s="1"/>
      <c r="U62" s="1"/>
      <c r="V62" s="1"/>
      <c r="W62" s="1"/>
      <c r="X62" s="1"/>
      <c r="Y62" s="1"/>
      <c r="Z62" s="1"/>
    </row>
    <row r="63" spans="1:26" ht="28" customHeight="1">
      <c r="A63" s="1"/>
      <c r="B63" s="1"/>
      <c r="C63" s="1" t="s">
        <v>187</v>
      </c>
      <c r="D63" s="1" t="s">
        <v>188</v>
      </c>
      <c r="E63" s="6">
        <v>1500</v>
      </c>
      <c r="F63" s="6">
        <v>7000</v>
      </c>
      <c r="G63" s="6">
        <v>20000</v>
      </c>
      <c r="H63" s="6">
        <v>60000</v>
      </c>
      <c r="I63" s="8" t="s">
        <v>189</v>
      </c>
      <c r="J63" s="1"/>
      <c r="K63" s="1"/>
      <c r="L63" s="1"/>
      <c r="M63" s="1"/>
      <c r="N63" s="1"/>
      <c r="O63" s="1"/>
      <c r="P63" s="1"/>
      <c r="Q63" s="1"/>
      <c r="R63" s="1"/>
      <c r="S63" s="1"/>
      <c r="T63" s="1"/>
      <c r="U63" s="1"/>
      <c r="V63" s="1"/>
      <c r="W63" s="1"/>
      <c r="X63" s="1"/>
      <c r="Y63" s="1"/>
      <c r="Z63" s="1"/>
    </row>
    <row r="64" spans="1:26" ht="28" customHeight="1">
      <c r="A64" s="1"/>
      <c r="B64" s="1"/>
      <c r="C64" s="1" t="s">
        <v>190</v>
      </c>
      <c r="D64" s="1" t="s">
        <v>191</v>
      </c>
      <c r="E64" s="6">
        <v>1500</v>
      </c>
      <c r="F64" s="6">
        <v>6000</v>
      </c>
      <c r="G64" s="6">
        <v>20000</v>
      </c>
      <c r="H64" s="6">
        <v>60000</v>
      </c>
      <c r="I64" s="8" t="s">
        <v>192</v>
      </c>
      <c r="J64" s="1"/>
      <c r="K64" s="1"/>
      <c r="L64" s="1"/>
      <c r="M64" s="1"/>
      <c r="N64" s="1"/>
      <c r="O64" s="1"/>
      <c r="P64" s="1"/>
      <c r="Q64" s="1"/>
      <c r="R64" s="1"/>
      <c r="S64" s="1"/>
      <c r="T64" s="1"/>
      <c r="U64" s="1"/>
      <c r="V64" s="1"/>
      <c r="W64" s="1"/>
      <c r="X64" s="1"/>
      <c r="Y64" s="1"/>
      <c r="Z64" s="1"/>
    </row>
    <row r="65" spans="1:26" ht="28" customHeight="1">
      <c r="A65" s="1"/>
      <c r="B65" s="1"/>
      <c r="C65" s="1" t="s">
        <v>193</v>
      </c>
      <c r="D65" s="1" t="s">
        <v>194</v>
      </c>
      <c r="E65" s="6">
        <v>1000</v>
      </c>
      <c r="F65" s="6">
        <v>5000</v>
      </c>
      <c r="G65" s="6">
        <v>15000</v>
      </c>
      <c r="H65" s="6">
        <v>40000</v>
      </c>
      <c r="I65" s="8" t="s">
        <v>195</v>
      </c>
      <c r="J65" s="1"/>
      <c r="K65" s="1"/>
      <c r="L65" s="1"/>
      <c r="M65" s="1"/>
      <c r="N65" s="1"/>
      <c r="O65" s="1"/>
      <c r="P65" s="1"/>
      <c r="Q65" s="1"/>
      <c r="R65" s="1"/>
      <c r="S65" s="1"/>
      <c r="T65" s="1"/>
      <c r="U65" s="1"/>
      <c r="V65" s="1"/>
      <c r="W65" s="1"/>
      <c r="X65" s="1"/>
      <c r="Y65" s="1"/>
      <c r="Z65" s="1"/>
    </row>
    <row r="66" spans="1:26" ht="28" customHeight="1">
      <c r="A66" s="1"/>
      <c r="B66" s="1"/>
      <c r="C66" s="51" t="s">
        <v>196</v>
      </c>
      <c r="D66" s="51" t="s">
        <v>196</v>
      </c>
      <c r="E66" s="9">
        <f>SUM(E58:E65)</f>
        <v>20500</v>
      </c>
      <c r="F66" s="9">
        <f>SUM(F58:F65)</f>
        <v>96000</v>
      </c>
      <c r="G66" s="9">
        <f>SUM(G58:G65)</f>
        <v>320000</v>
      </c>
      <c r="H66" s="9">
        <f>SUM(H58:H65)</f>
        <v>915000</v>
      </c>
      <c r="I66" s="1"/>
      <c r="J66" s="1"/>
      <c r="K66" s="1"/>
      <c r="L66" s="1"/>
      <c r="M66" s="1"/>
      <c r="N66" s="1"/>
      <c r="O66" s="1"/>
      <c r="P66" s="1"/>
      <c r="Q66" s="1"/>
      <c r="R66" s="1"/>
      <c r="S66" s="1"/>
      <c r="T66" s="1"/>
      <c r="U66" s="1"/>
      <c r="V66" s="1"/>
      <c r="W66" s="1"/>
      <c r="X66" s="1"/>
      <c r="Y66" s="1"/>
      <c r="Z66" s="1"/>
    </row>
    <row r="67" spans="1:26" ht="28"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28" customHeight="1">
      <c r="A68" s="1"/>
      <c r="B68" s="1"/>
      <c r="C68" s="5" t="s">
        <v>197</v>
      </c>
      <c r="D68" s="5" t="s">
        <v>20</v>
      </c>
      <c r="E68" s="5"/>
      <c r="F68" s="5"/>
      <c r="G68" s="5"/>
      <c r="H68" s="5"/>
      <c r="I68" s="5"/>
      <c r="J68" s="1"/>
      <c r="K68" s="1"/>
      <c r="L68" s="1"/>
      <c r="M68" s="1"/>
      <c r="N68" s="1"/>
      <c r="O68" s="1"/>
      <c r="P68" s="1"/>
      <c r="Q68" s="1"/>
      <c r="R68" s="1"/>
      <c r="S68" s="1"/>
      <c r="T68" s="1"/>
      <c r="U68" s="1"/>
      <c r="V68" s="1"/>
      <c r="W68" s="1"/>
      <c r="X68" s="1"/>
      <c r="Y68" s="1"/>
      <c r="Z68" s="1"/>
    </row>
    <row r="69" spans="1:26" ht="28" customHeight="1">
      <c r="A69" s="1"/>
      <c r="B69" s="1"/>
      <c r="C69" s="1" t="s">
        <v>198</v>
      </c>
      <c r="D69" s="1" t="s">
        <v>199</v>
      </c>
      <c r="E69" s="6">
        <v>6000</v>
      </c>
      <c r="F69" s="6">
        <v>25000</v>
      </c>
      <c r="G69" s="6">
        <v>70000</v>
      </c>
      <c r="H69" s="6">
        <v>180000</v>
      </c>
      <c r="I69" s="8" t="s">
        <v>200</v>
      </c>
      <c r="J69" s="1"/>
      <c r="K69" s="1"/>
      <c r="L69" s="1"/>
      <c r="M69" s="1"/>
      <c r="N69" s="1"/>
      <c r="O69" s="1"/>
      <c r="P69" s="1"/>
      <c r="Q69" s="1"/>
      <c r="R69" s="1"/>
      <c r="S69" s="1"/>
      <c r="T69" s="1"/>
      <c r="U69" s="1"/>
      <c r="V69" s="1"/>
      <c r="W69" s="1"/>
      <c r="X69" s="1"/>
      <c r="Y69" s="1"/>
      <c r="Z69" s="1"/>
    </row>
    <row r="70" spans="1:26" ht="28" customHeight="1">
      <c r="A70" s="1"/>
      <c r="B70" s="1"/>
      <c r="C70" s="1" t="s">
        <v>201</v>
      </c>
      <c r="D70" s="1" t="s">
        <v>202</v>
      </c>
      <c r="E70" s="6">
        <v>1000</v>
      </c>
      <c r="F70" s="6">
        <v>6000</v>
      </c>
      <c r="G70" s="6">
        <v>20000</v>
      </c>
      <c r="H70" s="6">
        <v>55000</v>
      </c>
      <c r="I70" s="8" t="s">
        <v>203</v>
      </c>
      <c r="J70" s="1"/>
      <c r="K70" s="1"/>
      <c r="L70" s="1"/>
      <c r="M70" s="1"/>
      <c r="N70" s="1"/>
      <c r="O70" s="1"/>
      <c r="P70" s="1"/>
      <c r="Q70" s="1"/>
      <c r="R70" s="1"/>
      <c r="S70" s="1"/>
      <c r="T70" s="1"/>
      <c r="U70" s="1"/>
      <c r="V70" s="1"/>
      <c r="W70" s="1"/>
      <c r="X70" s="1"/>
      <c r="Y70" s="1"/>
      <c r="Z70" s="1"/>
    </row>
    <row r="71" spans="1:26" ht="28" customHeight="1">
      <c r="A71" s="1"/>
      <c r="B71" s="1"/>
      <c r="C71" s="1" t="s">
        <v>204</v>
      </c>
      <c r="D71" s="1" t="s">
        <v>205</v>
      </c>
      <c r="E71" s="6">
        <v>2000</v>
      </c>
      <c r="F71" s="6">
        <v>10000</v>
      </c>
      <c r="G71" s="6">
        <v>30000</v>
      </c>
      <c r="H71" s="6">
        <v>90000</v>
      </c>
      <c r="I71" s="8" t="s">
        <v>206</v>
      </c>
      <c r="J71" s="1"/>
      <c r="K71" s="1"/>
      <c r="L71" s="1"/>
      <c r="M71" s="1"/>
      <c r="N71" s="1"/>
      <c r="O71" s="1"/>
      <c r="P71" s="1"/>
      <c r="Q71" s="1"/>
      <c r="R71" s="1"/>
      <c r="S71" s="1"/>
      <c r="T71" s="1"/>
      <c r="U71" s="1"/>
      <c r="V71" s="1"/>
      <c r="W71" s="1"/>
      <c r="X71" s="1"/>
      <c r="Y71" s="1"/>
      <c r="Z71" s="1"/>
    </row>
    <row r="72" spans="1:26" ht="28" customHeight="1">
      <c r="A72" s="1"/>
      <c r="B72" s="1"/>
      <c r="C72" s="1" t="s">
        <v>207</v>
      </c>
      <c r="D72" s="1" t="s">
        <v>208</v>
      </c>
      <c r="E72" s="6">
        <v>3000</v>
      </c>
      <c r="F72" s="6">
        <v>15000</v>
      </c>
      <c r="G72" s="6">
        <v>45000</v>
      </c>
      <c r="H72" s="6">
        <v>140000</v>
      </c>
      <c r="I72" s="8" t="s">
        <v>209</v>
      </c>
      <c r="J72" s="1"/>
      <c r="K72" s="1"/>
      <c r="L72" s="1"/>
      <c r="M72" s="1"/>
      <c r="N72" s="1"/>
      <c r="O72" s="1"/>
      <c r="P72" s="1"/>
      <c r="Q72" s="1"/>
      <c r="R72" s="1"/>
      <c r="S72" s="1"/>
      <c r="T72" s="1"/>
      <c r="U72" s="1"/>
      <c r="V72" s="1"/>
      <c r="W72" s="1"/>
      <c r="X72" s="1"/>
      <c r="Y72" s="1"/>
      <c r="Z72" s="1"/>
    </row>
    <row r="73" spans="1:26" ht="28" customHeight="1">
      <c r="A73" s="1"/>
      <c r="B73" s="1"/>
      <c r="C73" s="1" t="s">
        <v>210</v>
      </c>
      <c r="D73" s="1" t="s">
        <v>211</v>
      </c>
      <c r="E73" s="6">
        <v>2500</v>
      </c>
      <c r="F73" s="6">
        <v>12000</v>
      </c>
      <c r="G73" s="6">
        <v>40000</v>
      </c>
      <c r="H73" s="6">
        <v>125000</v>
      </c>
      <c r="I73" s="8" t="s">
        <v>212</v>
      </c>
      <c r="J73" s="1"/>
      <c r="K73" s="1"/>
      <c r="L73" s="1"/>
      <c r="M73" s="1"/>
      <c r="N73" s="1"/>
      <c r="O73" s="1"/>
      <c r="P73" s="1"/>
      <c r="Q73" s="1"/>
      <c r="R73" s="1"/>
      <c r="S73" s="1"/>
      <c r="T73" s="1"/>
      <c r="U73" s="1"/>
      <c r="V73" s="1"/>
      <c r="W73" s="1"/>
      <c r="X73" s="1"/>
      <c r="Y73" s="1"/>
      <c r="Z73" s="1"/>
    </row>
    <row r="74" spans="1:26" ht="28" customHeight="1">
      <c r="A74" s="1"/>
      <c r="B74" s="1"/>
      <c r="C74" s="1" t="s">
        <v>213</v>
      </c>
      <c r="D74" s="1" t="s">
        <v>214</v>
      </c>
      <c r="E74" s="6">
        <v>1000</v>
      </c>
      <c r="F74" s="6">
        <v>5000</v>
      </c>
      <c r="G74" s="6">
        <v>15000</v>
      </c>
      <c r="H74" s="6">
        <v>40000</v>
      </c>
      <c r="I74" s="8" t="s">
        <v>215</v>
      </c>
      <c r="J74" s="1"/>
      <c r="K74" s="1"/>
      <c r="L74" s="1"/>
      <c r="M74" s="1"/>
      <c r="N74" s="1"/>
      <c r="O74" s="1"/>
      <c r="P74" s="1"/>
      <c r="Q74" s="1"/>
      <c r="R74" s="1"/>
      <c r="S74" s="1"/>
      <c r="T74" s="1"/>
      <c r="U74" s="1"/>
      <c r="V74" s="1"/>
      <c r="W74" s="1"/>
      <c r="X74" s="1"/>
      <c r="Y74" s="1"/>
      <c r="Z74" s="1"/>
    </row>
    <row r="75" spans="1:26" ht="28" customHeight="1">
      <c r="A75" s="1"/>
      <c r="B75" s="1"/>
      <c r="C75" s="1" t="s">
        <v>216</v>
      </c>
      <c r="D75" s="1" t="s">
        <v>217</v>
      </c>
      <c r="E75" s="6">
        <v>1000</v>
      </c>
      <c r="F75" s="6">
        <v>8000</v>
      </c>
      <c r="G75" s="6">
        <v>25000</v>
      </c>
      <c r="H75" s="6">
        <v>70000</v>
      </c>
      <c r="I75" s="8" t="s">
        <v>218</v>
      </c>
      <c r="J75" s="1"/>
      <c r="K75" s="1"/>
      <c r="L75" s="1"/>
      <c r="M75" s="1"/>
      <c r="N75" s="1"/>
      <c r="O75" s="1"/>
      <c r="P75" s="1"/>
      <c r="Q75" s="1"/>
      <c r="R75" s="1"/>
      <c r="S75" s="1"/>
      <c r="T75" s="1"/>
      <c r="U75" s="1"/>
      <c r="V75" s="1"/>
      <c r="W75" s="1"/>
      <c r="X75" s="1"/>
      <c r="Y75" s="1"/>
      <c r="Z75" s="1"/>
    </row>
    <row r="76" spans="1:26" ht="28" customHeight="1">
      <c r="A76" s="1"/>
      <c r="B76" s="1"/>
      <c r="C76" s="1" t="s">
        <v>219</v>
      </c>
      <c r="D76" s="1" t="s">
        <v>220</v>
      </c>
      <c r="E76" s="6">
        <v>1500</v>
      </c>
      <c r="F76" s="6">
        <v>6000</v>
      </c>
      <c r="G76" s="6">
        <v>18000</v>
      </c>
      <c r="H76" s="6">
        <v>50000</v>
      </c>
      <c r="I76" s="8" t="s">
        <v>221</v>
      </c>
      <c r="J76" s="1"/>
      <c r="K76" s="1"/>
      <c r="L76" s="1"/>
      <c r="M76" s="1"/>
      <c r="N76" s="1"/>
      <c r="O76" s="1"/>
      <c r="P76" s="1"/>
      <c r="Q76" s="1"/>
      <c r="R76" s="1"/>
      <c r="S76" s="1"/>
      <c r="T76" s="1"/>
      <c r="U76" s="1"/>
      <c r="V76" s="1"/>
      <c r="W76" s="1"/>
      <c r="X76" s="1"/>
      <c r="Y76" s="1"/>
      <c r="Z76" s="1"/>
    </row>
    <row r="77" spans="1:26" ht="28" customHeight="1">
      <c r="A77" s="1"/>
      <c r="B77" s="1"/>
      <c r="C77" s="51" t="s">
        <v>222</v>
      </c>
      <c r="D77" s="51" t="s">
        <v>222</v>
      </c>
      <c r="E77" s="9">
        <f>SUM(E69:E76)</f>
        <v>18000</v>
      </c>
      <c r="F77" s="9">
        <f>SUM(F69:F76)</f>
        <v>87000</v>
      </c>
      <c r="G77" s="9">
        <f>SUM(G69:G76)</f>
        <v>263000</v>
      </c>
      <c r="H77" s="9">
        <f>SUM(H69:H76)</f>
        <v>750000</v>
      </c>
      <c r="I77" s="1"/>
      <c r="J77" s="1"/>
      <c r="K77" s="1"/>
      <c r="L77" s="1"/>
      <c r="M77" s="1"/>
      <c r="N77" s="1"/>
      <c r="O77" s="1"/>
      <c r="P77" s="1"/>
      <c r="Q77" s="1"/>
      <c r="R77" s="1"/>
      <c r="S77" s="1"/>
      <c r="T77" s="1"/>
      <c r="U77" s="1"/>
      <c r="V77" s="1"/>
      <c r="W77" s="1"/>
      <c r="X77" s="1"/>
      <c r="Y77" s="1"/>
      <c r="Z77" s="1"/>
    </row>
    <row r="78" spans="1:26" ht="28"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28" customHeight="1">
      <c r="A79" s="1"/>
      <c r="B79" s="1"/>
      <c r="C79" s="5" t="s">
        <v>223</v>
      </c>
      <c r="D79" s="5" t="s">
        <v>21</v>
      </c>
      <c r="E79" s="5"/>
      <c r="F79" s="5"/>
      <c r="G79" s="5"/>
      <c r="H79" s="5"/>
      <c r="I79" s="5"/>
      <c r="J79" s="1"/>
      <c r="K79" s="1"/>
      <c r="L79" s="1"/>
      <c r="M79" s="1"/>
      <c r="N79" s="1"/>
      <c r="O79" s="1"/>
      <c r="P79" s="1"/>
      <c r="Q79" s="1"/>
      <c r="R79" s="1"/>
      <c r="S79" s="1"/>
      <c r="T79" s="1"/>
      <c r="U79" s="1"/>
      <c r="V79" s="1"/>
      <c r="W79" s="1"/>
      <c r="X79" s="1"/>
      <c r="Y79" s="1"/>
      <c r="Z79" s="1"/>
    </row>
    <row r="80" spans="1:26" ht="28" customHeight="1">
      <c r="A80" s="1"/>
      <c r="B80" s="1"/>
      <c r="C80" s="1" t="s">
        <v>224</v>
      </c>
      <c r="D80" s="1" t="s">
        <v>225</v>
      </c>
      <c r="E80" s="6">
        <v>4000</v>
      </c>
      <c r="F80" s="6">
        <v>15000</v>
      </c>
      <c r="G80" s="6">
        <v>40000</v>
      </c>
      <c r="H80" s="6">
        <v>100000</v>
      </c>
      <c r="I80" s="8" t="s">
        <v>226</v>
      </c>
      <c r="J80" s="1"/>
      <c r="K80" s="1"/>
      <c r="L80" s="1"/>
      <c r="M80" s="1"/>
      <c r="N80" s="1"/>
      <c r="O80" s="1"/>
      <c r="P80" s="1"/>
      <c r="Q80" s="1"/>
      <c r="R80" s="1"/>
      <c r="S80" s="1"/>
      <c r="T80" s="1"/>
      <c r="U80" s="1"/>
      <c r="V80" s="1"/>
      <c r="W80" s="1"/>
      <c r="X80" s="1"/>
      <c r="Y80" s="1"/>
      <c r="Z80" s="1"/>
    </row>
    <row r="81" spans="1:26" ht="28" customHeight="1">
      <c r="A81" s="1"/>
      <c r="B81" s="1"/>
      <c r="C81" s="1" t="s">
        <v>227</v>
      </c>
      <c r="D81" s="1" t="s">
        <v>228</v>
      </c>
      <c r="E81" s="6">
        <v>3000</v>
      </c>
      <c r="F81" s="6">
        <v>12000</v>
      </c>
      <c r="G81" s="6">
        <v>35000</v>
      </c>
      <c r="H81" s="6">
        <v>90000</v>
      </c>
      <c r="I81" s="8" t="s">
        <v>229</v>
      </c>
      <c r="J81" s="1"/>
      <c r="K81" s="1"/>
      <c r="L81" s="1"/>
      <c r="M81" s="1"/>
      <c r="N81" s="1"/>
      <c r="O81" s="1"/>
      <c r="P81" s="1"/>
      <c r="Q81" s="1"/>
      <c r="R81" s="1"/>
      <c r="S81" s="1"/>
      <c r="T81" s="1"/>
      <c r="U81" s="1"/>
      <c r="V81" s="1"/>
      <c r="W81" s="1"/>
      <c r="X81" s="1"/>
      <c r="Y81" s="1"/>
      <c r="Z81" s="1"/>
    </row>
    <row r="82" spans="1:26" ht="28" customHeight="1">
      <c r="A82" s="1"/>
      <c r="B82" s="1"/>
      <c r="C82" s="1" t="s">
        <v>230</v>
      </c>
      <c r="D82" s="1" t="s">
        <v>231</v>
      </c>
      <c r="E82" s="6">
        <v>2000</v>
      </c>
      <c r="F82" s="6">
        <v>7000</v>
      </c>
      <c r="G82" s="6">
        <v>20000</v>
      </c>
      <c r="H82" s="6">
        <v>50000</v>
      </c>
      <c r="I82" s="8" t="s">
        <v>232</v>
      </c>
      <c r="J82" s="1"/>
      <c r="K82" s="1"/>
      <c r="L82" s="1"/>
      <c r="M82" s="1"/>
      <c r="N82" s="1"/>
      <c r="O82" s="1"/>
      <c r="P82" s="1"/>
      <c r="Q82" s="1"/>
      <c r="R82" s="1"/>
      <c r="S82" s="1"/>
      <c r="T82" s="1"/>
      <c r="U82" s="1"/>
      <c r="V82" s="1"/>
      <c r="W82" s="1"/>
      <c r="X82" s="1"/>
      <c r="Y82" s="1"/>
      <c r="Z82" s="1"/>
    </row>
    <row r="83" spans="1:26" ht="28" customHeight="1">
      <c r="A83" s="1"/>
      <c r="B83" s="1"/>
      <c r="C83" s="1" t="s">
        <v>233</v>
      </c>
      <c r="D83" s="1" t="s">
        <v>234</v>
      </c>
      <c r="E83" s="6">
        <v>1000</v>
      </c>
      <c r="F83" s="6">
        <v>5000</v>
      </c>
      <c r="G83" s="6">
        <v>15000</v>
      </c>
      <c r="H83" s="6">
        <v>45000</v>
      </c>
      <c r="I83" s="8" t="s">
        <v>235</v>
      </c>
      <c r="J83" s="1"/>
      <c r="K83" s="1"/>
      <c r="L83" s="1"/>
      <c r="M83" s="1"/>
      <c r="N83" s="1"/>
      <c r="O83" s="1"/>
      <c r="P83" s="1"/>
      <c r="Q83" s="1"/>
      <c r="R83" s="1"/>
      <c r="S83" s="1"/>
      <c r="T83" s="1"/>
      <c r="U83" s="1"/>
      <c r="V83" s="1"/>
      <c r="W83" s="1"/>
      <c r="X83" s="1"/>
      <c r="Y83" s="1"/>
      <c r="Z83" s="1"/>
    </row>
    <row r="84" spans="1:26" ht="28" customHeight="1">
      <c r="A84" s="1"/>
      <c r="B84" s="1"/>
      <c r="C84" s="1" t="s">
        <v>236</v>
      </c>
      <c r="D84" s="1" t="s">
        <v>237</v>
      </c>
      <c r="E84" s="6">
        <v>2500</v>
      </c>
      <c r="F84" s="6">
        <v>7000</v>
      </c>
      <c r="G84" s="6">
        <v>18000</v>
      </c>
      <c r="H84" s="6">
        <v>40000</v>
      </c>
      <c r="I84" s="8" t="s">
        <v>238</v>
      </c>
      <c r="J84" s="1"/>
      <c r="K84" s="1"/>
      <c r="L84" s="1"/>
      <c r="M84" s="1"/>
      <c r="N84" s="1"/>
      <c r="O84" s="1"/>
      <c r="P84" s="1"/>
      <c r="Q84" s="1"/>
      <c r="R84" s="1"/>
      <c r="S84" s="1"/>
      <c r="T84" s="1"/>
      <c r="U84" s="1"/>
      <c r="V84" s="1"/>
      <c r="W84" s="1"/>
      <c r="X84" s="1"/>
      <c r="Y84" s="1"/>
      <c r="Z84" s="1"/>
    </row>
    <row r="85" spans="1:26" ht="28" customHeight="1">
      <c r="A85" s="1"/>
      <c r="B85" s="1"/>
      <c r="C85" s="1" t="s">
        <v>239</v>
      </c>
      <c r="D85" s="1" t="s">
        <v>240</v>
      </c>
      <c r="E85" s="6">
        <v>1500</v>
      </c>
      <c r="F85" s="6">
        <v>5000</v>
      </c>
      <c r="G85" s="6">
        <v>15000</v>
      </c>
      <c r="H85" s="6">
        <v>35000</v>
      </c>
      <c r="I85" s="8" t="s">
        <v>241</v>
      </c>
      <c r="J85" s="1"/>
      <c r="K85" s="1"/>
      <c r="L85" s="1"/>
      <c r="M85" s="1"/>
      <c r="N85" s="1"/>
      <c r="O85" s="1"/>
      <c r="P85" s="1"/>
      <c r="Q85" s="1"/>
      <c r="R85" s="1"/>
      <c r="S85" s="1"/>
      <c r="T85" s="1"/>
      <c r="U85" s="1"/>
      <c r="V85" s="1"/>
      <c r="W85" s="1"/>
      <c r="X85" s="1"/>
      <c r="Y85" s="1"/>
      <c r="Z85" s="1"/>
    </row>
    <row r="86" spans="1:26" ht="28" customHeight="1">
      <c r="A86" s="1"/>
      <c r="B86" s="1"/>
      <c r="C86" s="51" t="s">
        <v>242</v>
      </c>
      <c r="D86" s="51" t="s">
        <v>242</v>
      </c>
      <c r="E86" s="9">
        <f>SUM(E80:E85)</f>
        <v>14000</v>
      </c>
      <c r="F86" s="9">
        <f>SUM(F80:F85)</f>
        <v>51000</v>
      </c>
      <c r="G86" s="9">
        <f>SUM(G80:G85)</f>
        <v>143000</v>
      </c>
      <c r="H86" s="9">
        <f>SUM(H80:H85)</f>
        <v>360000</v>
      </c>
      <c r="I86" s="1"/>
      <c r="J86" s="1"/>
      <c r="K86" s="1"/>
      <c r="L86" s="1"/>
      <c r="M86" s="1"/>
      <c r="N86" s="1"/>
      <c r="O86" s="1"/>
      <c r="P86" s="1"/>
      <c r="Q86" s="1"/>
      <c r="R86" s="1"/>
      <c r="S86" s="1"/>
      <c r="T86" s="1"/>
      <c r="U86" s="1"/>
      <c r="V86" s="1"/>
      <c r="W86" s="1"/>
      <c r="X86" s="1"/>
      <c r="Y86" s="1"/>
      <c r="Z86" s="1"/>
    </row>
    <row r="87" spans="1:26" ht="28"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28" customHeight="1">
      <c r="A88" s="1"/>
      <c r="B88" s="1"/>
      <c r="C88" s="5" t="s">
        <v>243</v>
      </c>
      <c r="D88" s="5" t="s">
        <v>22</v>
      </c>
      <c r="E88" s="5"/>
      <c r="F88" s="5"/>
      <c r="G88" s="5"/>
      <c r="H88" s="5"/>
      <c r="I88" s="5"/>
      <c r="J88" s="1"/>
      <c r="K88" s="1"/>
      <c r="L88" s="1"/>
      <c r="M88" s="1"/>
      <c r="N88" s="1"/>
      <c r="O88" s="1"/>
      <c r="P88" s="1"/>
      <c r="Q88" s="1"/>
      <c r="R88" s="1"/>
      <c r="S88" s="1"/>
      <c r="T88" s="1"/>
      <c r="U88" s="1"/>
      <c r="V88" s="1"/>
      <c r="W88" s="1"/>
      <c r="X88" s="1"/>
      <c r="Y88" s="1"/>
      <c r="Z88" s="1"/>
    </row>
    <row r="89" spans="1:26" ht="28" customHeight="1">
      <c r="A89" s="1"/>
      <c r="B89" s="1"/>
      <c r="C89" s="1" t="s">
        <v>244</v>
      </c>
      <c r="D89" s="1" t="s">
        <v>245</v>
      </c>
      <c r="E89" s="6">
        <v>1000</v>
      </c>
      <c r="F89" s="6">
        <v>5000</v>
      </c>
      <c r="G89" s="6">
        <v>15000</v>
      </c>
      <c r="H89" s="6">
        <v>50000</v>
      </c>
      <c r="I89" s="8" t="s">
        <v>246</v>
      </c>
      <c r="J89" s="1"/>
      <c r="K89" s="1"/>
      <c r="L89" s="1"/>
      <c r="M89" s="1"/>
      <c r="N89" s="1"/>
      <c r="O89" s="1"/>
      <c r="P89" s="1"/>
      <c r="Q89" s="1"/>
      <c r="R89" s="1"/>
      <c r="S89" s="1"/>
      <c r="T89" s="1"/>
      <c r="U89" s="1"/>
      <c r="V89" s="1"/>
      <c r="W89" s="1"/>
      <c r="X89" s="1"/>
      <c r="Y89" s="1"/>
      <c r="Z89" s="1"/>
    </row>
    <row r="90" spans="1:26" ht="28" customHeight="1">
      <c r="A90" s="1"/>
      <c r="B90" s="1"/>
      <c r="C90" s="1" t="s">
        <v>247</v>
      </c>
      <c r="D90" s="1" t="s">
        <v>248</v>
      </c>
      <c r="E90" s="6">
        <v>1000</v>
      </c>
      <c r="F90" s="6">
        <v>4000</v>
      </c>
      <c r="G90" s="6">
        <v>12000</v>
      </c>
      <c r="H90" s="6">
        <v>35000</v>
      </c>
      <c r="I90" s="8" t="s">
        <v>249</v>
      </c>
      <c r="J90" s="1"/>
      <c r="K90" s="1"/>
      <c r="L90" s="1"/>
      <c r="M90" s="1"/>
      <c r="N90" s="1"/>
      <c r="O90" s="1"/>
      <c r="P90" s="1"/>
      <c r="Q90" s="1"/>
      <c r="R90" s="1"/>
      <c r="S90" s="1"/>
      <c r="T90" s="1"/>
      <c r="U90" s="1"/>
      <c r="V90" s="1"/>
      <c r="W90" s="1"/>
      <c r="X90" s="1"/>
      <c r="Y90" s="1"/>
      <c r="Z90" s="1"/>
    </row>
    <row r="91" spans="1:26" ht="28" customHeight="1">
      <c r="A91" s="1"/>
      <c r="B91" s="1"/>
      <c r="C91" s="1" t="s">
        <v>250</v>
      </c>
      <c r="D91" s="1" t="s">
        <v>251</v>
      </c>
      <c r="E91" s="6">
        <v>1000</v>
      </c>
      <c r="F91" s="6">
        <v>5000</v>
      </c>
      <c r="G91" s="6">
        <v>15000</v>
      </c>
      <c r="H91" s="6">
        <v>40000</v>
      </c>
      <c r="I91" s="8" t="s">
        <v>252</v>
      </c>
      <c r="J91" s="1"/>
      <c r="K91" s="1"/>
      <c r="L91" s="1"/>
      <c r="M91" s="1"/>
      <c r="N91" s="1"/>
      <c r="O91" s="1"/>
      <c r="P91" s="1"/>
      <c r="Q91" s="1"/>
      <c r="R91" s="1"/>
      <c r="S91" s="1"/>
      <c r="T91" s="1"/>
      <c r="U91" s="1"/>
      <c r="V91" s="1"/>
      <c r="W91" s="1"/>
      <c r="X91" s="1"/>
      <c r="Y91" s="1"/>
      <c r="Z91" s="1"/>
    </row>
    <row r="92" spans="1:26" ht="28" customHeight="1">
      <c r="A92" s="1"/>
      <c r="B92" s="1"/>
      <c r="C92" s="1" t="s">
        <v>253</v>
      </c>
      <c r="D92" s="1" t="s">
        <v>254</v>
      </c>
      <c r="E92" s="6">
        <v>0</v>
      </c>
      <c r="F92" s="6">
        <v>0</v>
      </c>
      <c r="G92" s="6">
        <v>35000</v>
      </c>
      <c r="H92" s="6">
        <v>120000</v>
      </c>
      <c r="I92" s="8" t="s">
        <v>255</v>
      </c>
      <c r="J92" s="1"/>
      <c r="K92" s="1"/>
      <c r="L92" s="1"/>
      <c r="M92" s="1"/>
      <c r="N92" s="1"/>
      <c r="O92" s="1"/>
      <c r="P92" s="1"/>
      <c r="Q92" s="1"/>
      <c r="R92" s="1"/>
      <c r="S92" s="1"/>
      <c r="T92" s="1"/>
      <c r="U92" s="1"/>
      <c r="V92" s="1"/>
      <c r="W92" s="1"/>
      <c r="X92" s="1"/>
      <c r="Y92" s="1"/>
      <c r="Z92" s="1"/>
    </row>
    <row r="93" spans="1:26" ht="28" customHeight="1">
      <c r="A93" s="1"/>
      <c r="B93" s="1"/>
      <c r="C93" s="51" t="s">
        <v>256</v>
      </c>
      <c r="D93" s="51" t="s">
        <v>256</v>
      </c>
      <c r="E93" s="9">
        <f>SUM(E89:E92)</f>
        <v>3000</v>
      </c>
      <c r="F93" s="9">
        <f>SUM(F89:F92)</f>
        <v>14000</v>
      </c>
      <c r="G93" s="9">
        <f>SUM(G89:G92)</f>
        <v>77000</v>
      </c>
      <c r="H93" s="9">
        <f>SUM(H89:H92)</f>
        <v>245000</v>
      </c>
      <c r="I93" s="1"/>
      <c r="J93" s="1"/>
      <c r="K93" s="1"/>
      <c r="L93" s="1"/>
      <c r="M93" s="1"/>
      <c r="N93" s="1"/>
      <c r="O93" s="1"/>
      <c r="P93" s="1"/>
      <c r="Q93" s="1"/>
      <c r="R93" s="1"/>
      <c r="S93" s="1"/>
      <c r="T93" s="1"/>
      <c r="U93" s="1"/>
      <c r="V93" s="1"/>
      <c r="W93" s="1"/>
      <c r="X93" s="1"/>
      <c r="Y93" s="1"/>
      <c r="Z93" s="1"/>
    </row>
    <row r="94" spans="1:26" ht="28"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28" customHeight="1">
      <c r="A95" s="1"/>
      <c r="B95" s="1"/>
      <c r="C95" s="52" t="s">
        <v>257</v>
      </c>
      <c r="D95" s="52" t="s">
        <v>257</v>
      </c>
      <c r="E95" s="11">
        <f>SUM(E11,E20,E35,E46,E55,E66,E77,E86,E93)</f>
        <v>198000</v>
      </c>
      <c r="F95" s="11">
        <f>SUM(F11,F20,F35,F46,F55,F66,F77,F86,F93)</f>
        <v>846000</v>
      </c>
      <c r="G95" s="11">
        <f>SUM(G11,G20,G35,G46,G55,G66,G77,G86,G93)</f>
        <v>2595000</v>
      </c>
      <c r="H95" s="11">
        <f>SUM(H11,H20,H35,H46,H55,H66,H77,H86,H93)</f>
        <v>7110000</v>
      </c>
      <c r="I95" s="8" t="s">
        <v>258</v>
      </c>
      <c r="J95" s="1"/>
      <c r="K95" s="1"/>
      <c r="L95" s="1"/>
      <c r="M95" s="1"/>
      <c r="N95" s="1"/>
      <c r="O95" s="1"/>
      <c r="P95" s="1"/>
      <c r="Q95" s="1"/>
      <c r="R95" s="1"/>
      <c r="S95" s="1"/>
      <c r="T95" s="1"/>
      <c r="U95" s="1"/>
      <c r="V95" s="1"/>
      <c r="W95" s="1"/>
      <c r="X95" s="1"/>
      <c r="Y95" s="1"/>
      <c r="Z95" s="1"/>
    </row>
    <row r="96" spans="1:26" ht="28" customHeight="1">
      <c r="A96" s="1"/>
      <c r="B96" s="1"/>
      <c r="C96" s="53" t="s">
        <v>259</v>
      </c>
      <c r="D96" s="53" t="s">
        <v>259</v>
      </c>
      <c r="E96" s="10">
        <v>0.1</v>
      </c>
      <c r="F96" s="10">
        <v>0.1</v>
      </c>
      <c r="G96" s="10">
        <v>0.1</v>
      </c>
      <c r="H96" s="10">
        <v>0.1</v>
      </c>
      <c r="I96" s="8" t="s">
        <v>260</v>
      </c>
      <c r="J96" s="1"/>
      <c r="K96" s="1"/>
      <c r="L96" s="1"/>
      <c r="M96" s="1"/>
      <c r="N96" s="1"/>
      <c r="O96" s="1"/>
      <c r="P96" s="1"/>
      <c r="Q96" s="1"/>
      <c r="R96" s="1"/>
      <c r="S96" s="1"/>
      <c r="T96" s="1"/>
      <c r="U96" s="1"/>
      <c r="V96" s="1"/>
      <c r="W96" s="1"/>
      <c r="X96" s="1"/>
      <c r="Y96" s="1"/>
      <c r="Z96" s="1"/>
    </row>
    <row r="97" spans="1:26" ht="28" customHeight="1">
      <c r="A97" s="1"/>
      <c r="B97" s="1"/>
      <c r="C97" s="53" t="s">
        <v>261</v>
      </c>
      <c r="D97" s="53" t="s">
        <v>261</v>
      </c>
      <c r="E97" s="10">
        <f>E95*E96</f>
        <v>19800</v>
      </c>
      <c r="F97" s="10">
        <f>F95*F96</f>
        <v>84600</v>
      </c>
      <c r="G97" s="10">
        <f>G95*G96</f>
        <v>259500</v>
      </c>
      <c r="H97" s="10">
        <f>H95*H96</f>
        <v>711000</v>
      </c>
      <c r="I97" s="8" t="s">
        <v>262</v>
      </c>
      <c r="J97" s="1"/>
      <c r="K97" s="1"/>
      <c r="L97" s="1"/>
      <c r="M97" s="1"/>
      <c r="N97" s="1"/>
      <c r="O97" s="1"/>
      <c r="P97" s="1"/>
      <c r="Q97" s="1"/>
      <c r="R97" s="1"/>
      <c r="S97" s="1"/>
      <c r="T97" s="1"/>
      <c r="U97" s="1"/>
      <c r="V97" s="1"/>
      <c r="W97" s="1"/>
      <c r="X97" s="1"/>
      <c r="Y97" s="1"/>
      <c r="Z97" s="1"/>
    </row>
    <row r="98" spans="1:26" ht="28" customHeight="1">
      <c r="A98" s="1"/>
      <c r="B98" s="1"/>
      <c r="C98" s="54" t="s">
        <v>7</v>
      </c>
      <c r="D98" s="54" t="s">
        <v>7</v>
      </c>
      <c r="E98" s="12">
        <f>E95+E97</f>
        <v>217800</v>
      </c>
      <c r="F98" s="12">
        <f>F95+F97</f>
        <v>930600</v>
      </c>
      <c r="G98" s="12">
        <f>G95+G97</f>
        <v>2854500</v>
      </c>
      <c r="H98" s="12">
        <f>H95+H97</f>
        <v>7821000</v>
      </c>
      <c r="I98" s="8" t="s">
        <v>263</v>
      </c>
      <c r="J98" s="1"/>
      <c r="K98" s="1"/>
      <c r="L98" s="1"/>
      <c r="M98" s="1"/>
      <c r="N98" s="1"/>
      <c r="O98" s="1"/>
      <c r="P98" s="1"/>
      <c r="Q98" s="1"/>
      <c r="R98" s="1"/>
      <c r="S98" s="1"/>
      <c r="T98" s="1"/>
      <c r="U98" s="1"/>
      <c r="V98" s="1"/>
      <c r="W98" s="1"/>
      <c r="X98" s="1"/>
      <c r="Y98" s="1"/>
      <c r="Z98" s="1"/>
    </row>
    <row r="99" spans="1:26" ht="28"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28" customHeight="1">
      <c r="A100" s="1"/>
      <c r="B100" s="1"/>
      <c r="C100" s="50" t="s">
        <v>264</v>
      </c>
      <c r="D100" s="50" t="s">
        <v>264</v>
      </c>
      <c r="E100" s="50" t="s">
        <v>264</v>
      </c>
      <c r="F100" s="50" t="s">
        <v>264</v>
      </c>
      <c r="G100" s="50" t="s">
        <v>264</v>
      </c>
      <c r="H100" s="50" t="s">
        <v>264</v>
      </c>
      <c r="I100" s="50" t="s">
        <v>264</v>
      </c>
      <c r="J100" s="1"/>
      <c r="K100" s="1"/>
      <c r="L100" s="1"/>
      <c r="M100" s="1"/>
      <c r="N100" s="1"/>
      <c r="O100" s="1"/>
      <c r="P100" s="1"/>
      <c r="Q100" s="1"/>
      <c r="R100" s="1"/>
      <c r="S100" s="1"/>
      <c r="T100" s="1"/>
      <c r="U100" s="1"/>
      <c r="V100" s="1"/>
      <c r="W100" s="1"/>
      <c r="X100" s="1"/>
      <c r="Y100" s="1"/>
      <c r="Z100" s="1"/>
    </row>
    <row r="101" spans="1:26" ht="28" customHeight="1">
      <c r="A101" s="1"/>
      <c r="B101" s="1"/>
      <c r="C101" s="50" t="s">
        <v>264</v>
      </c>
      <c r="D101" s="50" t="s">
        <v>264</v>
      </c>
      <c r="E101" s="50" t="s">
        <v>264</v>
      </c>
      <c r="F101" s="50" t="s">
        <v>264</v>
      </c>
      <c r="G101" s="50" t="s">
        <v>264</v>
      </c>
      <c r="H101" s="50" t="s">
        <v>264</v>
      </c>
      <c r="I101" s="50" t="s">
        <v>264</v>
      </c>
      <c r="J101" s="1"/>
      <c r="K101" s="1"/>
      <c r="L101" s="1"/>
      <c r="M101" s="1"/>
      <c r="N101" s="1"/>
      <c r="O101" s="1"/>
      <c r="P101" s="1"/>
      <c r="Q101" s="1"/>
      <c r="R101" s="1"/>
      <c r="S101" s="1"/>
      <c r="T101" s="1"/>
      <c r="U101" s="1"/>
      <c r="V101" s="1"/>
      <c r="W101" s="1"/>
      <c r="X101" s="1"/>
      <c r="Y101" s="1"/>
      <c r="Z101" s="1"/>
    </row>
    <row r="102" spans="1:26">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sheetData>
  <mergeCells count="16">
    <mergeCell ref="C100:I101"/>
    <mergeCell ref="C93:D93"/>
    <mergeCell ref="C95:D95"/>
    <mergeCell ref="C96:D96"/>
    <mergeCell ref="C97:D97"/>
    <mergeCell ref="C98:D98"/>
    <mergeCell ref="C46:D46"/>
    <mergeCell ref="C55:D55"/>
    <mergeCell ref="C66:D66"/>
    <mergeCell ref="C77:D77"/>
    <mergeCell ref="C86:D86"/>
    <mergeCell ref="C1:I1"/>
    <mergeCell ref="C2:I2"/>
    <mergeCell ref="C11:D11"/>
    <mergeCell ref="C20:D20"/>
    <mergeCell ref="C35:D3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200"/>
  <sheetViews>
    <sheetView showGridLines="0" workbookViewId="0">
      <pane xSplit="3" ySplit="4" topLeftCell="D5" activePane="bottomRight" state="frozen"/>
      <selection pane="topRight"/>
      <selection pane="bottomLeft"/>
      <selection pane="bottomRight" activeCell="D5" sqref="D5"/>
    </sheetView>
  </sheetViews>
  <sheetFormatPr defaultRowHeight="14"/>
  <cols>
    <col min="1" max="2" width="2" customWidth="1"/>
    <col min="3" max="3" width="27" customWidth="1"/>
    <col min="4" max="7" width="22" customWidth="1"/>
    <col min="8" max="8" width="54" customWidth="1"/>
    <col min="9" max="9" width="15" customWidth="1"/>
  </cols>
  <sheetData>
    <row r="1" spans="1:26" ht="30" customHeight="1">
      <c r="A1" s="1"/>
      <c r="B1" s="1"/>
      <c r="C1" s="48" t="s">
        <v>265</v>
      </c>
      <c r="D1" s="48" t="s">
        <v>265</v>
      </c>
      <c r="E1" s="48" t="s">
        <v>265</v>
      </c>
      <c r="F1" s="48" t="s">
        <v>265</v>
      </c>
      <c r="G1" s="48" t="s">
        <v>265</v>
      </c>
      <c r="H1" s="48" t="s">
        <v>265</v>
      </c>
      <c r="I1" s="48" t="s">
        <v>265</v>
      </c>
      <c r="J1" s="1"/>
      <c r="K1" s="1"/>
      <c r="L1" s="1"/>
      <c r="M1" s="1"/>
      <c r="N1" s="1"/>
      <c r="O1" s="1"/>
      <c r="P1" s="1"/>
      <c r="Q1" s="1"/>
      <c r="R1" s="1"/>
      <c r="S1" s="1"/>
      <c r="T1" s="1"/>
      <c r="U1" s="1"/>
      <c r="V1" s="1"/>
      <c r="W1" s="1"/>
      <c r="X1" s="1"/>
      <c r="Y1" s="1"/>
      <c r="Z1" s="1"/>
    </row>
    <row r="2" spans="1:26" ht="24" customHeight="1">
      <c r="A2" s="1"/>
      <c r="B2" s="1"/>
      <c r="C2" s="49" t="s">
        <v>266</v>
      </c>
      <c r="D2" s="49" t="s">
        <v>266</v>
      </c>
      <c r="E2" s="49" t="s">
        <v>266</v>
      </c>
      <c r="F2" s="49" t="s">
        <v>266</v>
      </c>
      <c r="G2" s="49" t="s">
        <v>266</v>
      </c>
      <c r="H2" s="49" t="s">
        <v>266</v>
      </c>
      <c r="I2" s="49" t="s">
        <v>266</v>
      </c>
      <c r="J2" s="1"/>
      <c r="K2" s="1"/>
      <c r="L2" s="1"/>
      <c r="M2" s="1"/>
      <c r="N2" s="1"/>
      <c r="O2" s="1"/>
      <c r="P2" s="1"/>
      <c r="Q2" s="1"/>
      <c r="R2" s="1"/>
      <c r="S2" s="1"/>
      <c r="T2" s="1"/>
      <c r="U2" s="1"/>
      <c r="V2" s="1"/>
      <c r="W2" s="1"/>
      <c r="X2" s="1"/>
      <c r="Y2" s="1"/>
      <c r="Z2" s="1"/>
    </row>
    <row r="3" spans="1:26">
      <c r="A3" s="1"/>
      <c r="B3" s="1"/>
      <c r="C3" s="1"/>
      <c r="D3" s="1"/>
      <c r="E3" s="1"/>
      <c r="F3" s="1"/>
      <c r="G3" s="1"/>
      <c r="H3" s="1"/>
      <c r="I3" s="1"/>
      <c r="J3" s="1"/>
      <c r="K3" s="1"/>
      <c r="L3" s="1"/>
      <c r="M3" s="1"/>
      <c r="N3" s="1"/>
      <c r="O3" s="1"/>
      <c r="P3" s="1"/>
      <c r="Q3" s="1"/>
      <c r="R3" s="1"/>
      <c r="S3" s="1"/>
      <c r="T3" s="1"/>
      <c r="U3" s="1"/>
      <c r="V3" s="1"/>
      <c r="W3" s="1"/>
      <c r="X3" s="1"/>
      <c r="Y3" s="1"/>
      <c r="Z3" s="1"/>
    </row>
    <row r="4" spans="1:26" ht="24" customHeight="1">
      <c r="A4" s="1"/>
      <c r="B4" s="1"/>
      <c r="C4" s="3" t="s">
        <v>267</v>
      </c>
      <c r="D4" s="3" t="s">
        <v>3</v>
      </c>
      <c r="E4" s="3" t="s">
        <v>4</v>
      </c>
      <c r="F4" s="3" t="s">
        <v>5</v>
      </c>
      <c r="G4" s="3" t="s">
        <v>6</v>
      </c>
      <c r="H4" s="3" t="s">
        <v>268</v>
      </c>
      <c r="I4" s="3" t="s">
        <v>269</v>
      </c>
      <c r="J4" s="1"/>
      <c r="K4" s="1"/>
      <c r="L4" s="1"/>
      <c r="M4" s="1"/>
      <c r="N4" s="1"/>
      <c r="O4" s="1"/>
      <c r="P4" s="1"/>
      <c r="Q4" s="1"/>
      <c r="R4" s="1"/>
      <c r="S4" s="1"/>
      <c r="T4" s="1"/>
      <c r="U4" s="1"/>
      <c r="V4" s="1"/>
      <c r="W4" s="1"/>
      <c r="X4" s="1"/>
      <c r="Y4" s="1"/>
      <c r="Z4" s="1"/>
    </row>
    <row r="5" spans="1:26" ht="24" customHeight="1">
      <c r="A5" s="1"/>
      <c r="B5" s="1"/>
      <c r="C5" s="14" t="s">
        <v>8</v>
      </c>
      <c r="D5" s="15">
        <v>12</v>
      </c>
      <c r="E5" s="15">
        <v>18</v>
      </c>
      <c r="F5" s="15">
        <v>24</v>
      </c>
      <c r="G5" s="15">
        <v>30</v>
      </c>
      <c r="H5" s="16" t="s">
        <v>270</v>
      </c>
      <c r="I5" s="17" t="s">
        <v>271</v>
      </c>
      <c r="J5" s="1"/>
      <c r="K5" s="1"/>
      <c r="L5" s="1"/>
      <c r="M5" s="1"/>
      <c r="N5" s="1"/>
      <c r="O5" s="1"/>
      <c r="P5" s="1"/>
      <c r="Q5" s="1"/>
      <c r="R5" s="1"/>
      <c r="S5" s="1"/>
      <c r="T5" s="1"/>
      <c r="U5" s="1"/>
      <c r="V5" s="1"/>
      <c r="W5" s="1"/>
      <c r="X5" s="1"/>
      <c r="Y5" s="1"/>
      <c r="Z5" s="1"/>
    </row>
    <row r="6" spans="1:26" ht="24" customHeight="1">
      <c r="A6" s="1"/>
      <c r="B6" s="1"/>
      <c r="C6" s="18" t="s">
        <v>272</v>
      </c>
      <c r="D6" s="19">
        <v>3</v>
      </c>
      <c r="E6" s="19">
        <v>5</v>
      </c>
      <c r="F6" s="19">
        <v>7</v>
      </c>
      <c r="G6" s="19">
        <v>10</v>
      </c>
      <c r="H6" s="20" t="s">
        <v>273</v>
      </c>
      <c r="I6" s="21" t="s">
        <v>271</v>
      </c>
      <c r="J6" s="1"/>
      <c r="K6" s="1"/>
      <c r="L6" s="1"/>
      <c r="M6" s="1"/>
      <c r="N6" s="1"/>
      <c r="O6" s="1"/>
      <c r="P6" s="1"/>
      <c r="Q6" s="1"/>
      <c r="R6" s="1"/>
      <c r="S6" s="1"/>
      <c r="T6" s="1"/>
      <c r="U6" s="1"/>
      <c r="V6" s="1"/>
      <c r="W6" s="1"/>
      <c r="X6" s="1"/>
      <c r="Y6" s="1"/>
      <c r="Z6" s="1"/>
    </row>
    <row r="7" spans="1:26" ht="24" customHeight="1">
      <c r="A7" s="1"/>
      <c r="B7" s="1"/>
      <c r="C7" s="18" t="s">
        <v>274</v>
      </c>
      <c r="D7" s="19">
        <v>10</v>
      </c>
      <c r="E7" s="19">
        <v>16</v>
      </c>
      <c r="F7" s="19">
        <v>22</v>
      </c>
      <c r="G7" s="19">
        <v>30</v>
      </c>
      <c r="H7" s="20" t="s">
        <v>275</v>
      </c>
      <c r="I7" s="21" t="s">
        <v>271</v>
      </c>
      <c r="J7" s="1"/>
      <c r="K7" s="1"/>
      <c r="L7" s="1"/>
      <c r="M7" s="1"/>
      <c r="N7" s="1"/>
      <c r="O7" s="1"/>
      <c r="P7" s="1"/>
      <c r="Q7" s="1"/>
      <c r="R7" s="1"/>
      <c r="S7" s="1"/>
      <c r="T7" s="1"/>
      <c r="U7" s="1"/>
      <c r="V7" s="1"/>
      <c r="W7" s="1"/>
      <c r="X7" s="1"/>
      <c r="Y7" s="1"/>
      <c r="Z7" s="1"/>
    </row>
    <row r="8" spans="1:26" ht="24" customHeight="1">
      <c r="A8" s="1"/>
      <c r="B8" s="1"/>
      <c r="C8" s="18" t="s">
        <v>276</v>
      </c>
      <c r="D8" s="19">
        <v>12</v>
      </c>
      <c r="E8" s="19">
        <v>25</v>
      </c>
      <c r="F8" s="19">
        <v>40</v>
      </c>
      <c r="G8" s="19">
        <v>60</v>
      </c>
      <c r="H8" s="20" t="s">
        <v>277</v>
      </c>
      <c r="I8" s="21" t="s">
        <v>271</v>
      </c>
      <c r="J8" s="1"/>
      <c r="K8" s="1"/>
      <c r="L8" s="1"/>
      <c r="M8" s="1"/>
      <c r="N8" s="1"/>
      <c r="O8" s="1"/>
      <c r="P8" s="1"/>
      <c r="Q8" s="1"/>
      <c r="R8" s="1"/>
      <c r="S8" s="1"/>
      <c r="T8" s="1"/>
      <c r="U8" s="1"/>
      <c r="V8" s="1"/>
      <c r="W8" s="1"/>
      <c r="X8" s="1"/>
      <c r="Y8" s="1"/>
      <c r="Z8" s="1"/>
    </row>
    <row r="9" spans="1:26" ht="24" customHeight="1">
      <c r="A9" s="1"/>
      <c r="B9" s="1"/>
      <c r="C9" s="18" t="s">
        <v>11</v>
      </c>
      <c r="D9" s="22">
        <v>0.25</v>
      </c>
      <c r="E9" s="22">
        <v>0.2</v>
      </c>
      <c r="F9" s="22">
        <v>0.15</v>
      </c>
      <c r="G9" s="22">
        <v>0.1</v>
      </c>
      <c r="H9" s="20" t="s">
        <v>278</v>
      </c>
      <c r="I9" s="21" t="s">
        <v>279</v>
      </c>
      <c r="J9" s="1"/>
      <c r="K9" s="1"/>
      <c r="L9" s="1"/>
      <c r="M9" s="1"/>
      <c r="N9" s="1"/>
      <c r="O9" s="1"/>
      <c r="P9" s="1"/>
      <c r="Q9" s="1"/>
      <c r="R9" s="1"/>
      <c r="S9" s="1"/>
      <c r="T9" s="1"/>
      <c r="U9" s="1"/>
      <c r="V9" s="1"/>
      <c r="W9" s="1"/>
      <c r="X9" s="1"/>
      <c r="Y9" s="1"/>
      <c r="Z9" s="1"/>
    </row>
    <row r="10" spans="1:26" ht="46" customHeight="1">
      <c r="A10" s="1"/>
      <c r="B10" s="1"/>
      <c r="C10" s="18" t="s">
        <v>280</v>
      </c>
      <c r="D10" s="23" t="s">
        <v>281</v>
      </c>
      <c r="E10" s="23" t="s">
        <v>282</v>
      </c>
      <c r="F10" s="23" t="s">
        <v>283</v>
      </c>
      <c r="G10" s="23" t="s">
        <v>284</v>
      </c>
      <c r="H10" s="20" t="s">
        <v>285</v>
      </c>
      <c r="I10" s="21" t="s">
        <v>286</v>
      </c>
      <c r="J10" s="1"/>
      <c r="K10" s="1"/>
      <c r="L10" s="1"/>
      <c r="M10" s="1"/>
      <c r="N10" s="1"/>
      <c r="O10" s="1"/>
      <c r="P10" s="1"/>
      <c r="Q10" s="1"/>
      <c r="R10" s="1"/>
      <c r="S10" s="1"/>
      <c r="T10" s="1"/>
      <c r="U10" s="1"/>
      <c r="V10" s="1"/>
      <c r="W10" s="1"/>
      <c r="X10" s="1"/>
      <c r="Y10" s="1"/>
      <c r="Z10" s="1"/>
    </row>
    <row r="11" spans="1:26" ht="46" customHeight="1">
      <c r="A11" s="1"/>
      <c r="B11" s="1"/>
      <c r="C11" s="18" t="s">
        <v>287</v>
      </c>
      <c r="D11" s="23" t="s">
        <v>288</v>
      </c>
      <c r="E11" s="23" t="s">
        <v>289</v>
      </c>
      <c r="F11" s="23" t="s">
        <v>290</v>
      </c>
      <c r="G11" s="23" t="s">
        <v>291</v>
      </c>
      <c r="H11" s="20" t="s">
        <v>292</v>
      </c>
      <c r="I11" s="21" t="s">
        <v>271</v>
      </c>
      <c r="J11" s="1"/>
      <c r="K11" s="1"/>
      <c r="L11" s="1"/>
      <c r="M11" s="1"/>
      <c r="N11" s="1"/>
      <c r="O11" s="1"/>
      <c r="P11" s="1"/>
      <c r="Q11" s="1"/>
      <c r="R11" s="1"/>
      <c r="S11" s="1"/>
      <c r="T11" s="1"/>
      <c r="U11" s="1"/>
      <c r="V11" s="1"/>
      <c r="W11" s="1"/>
      <c r="X11" s="1"/>
      <c r="Y11" s="1"/>
      <c r="Z11" s="1"/>
    </row>
    <row r="12" spans="1:26" ht="46" customHeight="1">
      <c r="A12" s="1"/>
      <c r="B12" s="1"/>
      <c r="C12" s="24" t="s">
        <v>293</v>
      </c>
      <c r="D12" s="25" t="s">
        <v>294</v>
      </c>
      <c r="E12" s="25" t="s">
        <v>295</v>
      </c>
      <c r="F12" s="25" t="s">
        <v>296</v>
      </c>
      <c r="G12" s="25" t="s">
        <v>297</v>
      </c>
      <c r="H12" s="26" t="s">
        <v>298</v>
      </c>
      <c r="I12" s="27" t="s">
        <v>271</v>
      </c>
      <c r="J12" s="1"/>
      <c r="K12" s="1"/>
      <c r="L12" s="1"/>
      <c r="M12" s="1"/>
      <c r="N12" s="1"/>
      <c r="O12" s="1"/>
      <c r="P12" s="1"/>
      <c r="Q12" s="1"/>
      <c r="R12" s="1"/>
      <c r="S12" s="1"/>
      <c r="T12" s="1"/>
      <c r="U12" s="1"/>
      <c r="V12" s="1"/>
      <c r="W12" s="1"/>
      <c r="X12" s="1"/>
      <c r="Y12" s="1"/>
      <c r="Z12" s="1"/>
    </row>
    <row r="13" spans="1:26" ht="24" customHeight="1">
      <c r="A13" s="1"/>
      <c r="B13" s="1"/>
      <c r="C13" s="1"/>
      <c r="D13" s="1"/>
      <c r="E13" s="1"/>
      <c r="F13" s="1"/>
      <c r="G13" s="1"/>
      <c r="H13" s="1"/>
      <c r="I13" s="1"/>
      <c r="J13" s="1"/>
      <c r="K13" s="1"/>
      <c r="L13" s="1"/>
      <c r="M13" s="1"/>
      <c r="N13" s="1"/>
      <c r="O13" s="1"/>
      <c r="P13" s="1"/>
      <c r="Q13" s="1"/>
      <c r="R13" s="1"/>
      <c r="S13" s="1"/>
      <c r="T13" s="1"/>
      <c r="U13" s="1"/>
      <c r="V13" s="1"/>
      <c r="W13" s="1"/>
      <c r="X13" s="1"/>
      <c r="Y13" s="1"/>
      <c r="Z13" s="1"/>
    </row>
    <row r="14" spans="1:26" ht="24" customHeight="1">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24" customHeight="1">
      <c r="A15" s="1"/>
      <c r="B15" s="1"/>
      <c r="C15" s="55" t="s">
        <v>299</v>
      </c>
      <c r="D15" s="55" t="s">
        <v>299</v>
      </c>
      <c r="E15" s="55" t="s">
        <v>299</v>
      </c>
      <c r="F15" s="55" t="s">
        <v>299</v>
      </c>
      <c r="G15" s="55" t="s">
        <v>299</v>
      </c>
      <c r="H15" s="55" t="s">
        <v>299</v>
      </c>
      <c r="I15" s="55" t="s">
        <v>299</v>
      </c>
      <c r="J15" s="1"/>
      <c r="K15" s="1"/>
      <c r="L15" s="1"/>
      <c r="M15" s="1"/>
      <c r="N15" s="1"/>
      <c r="O15" s="1"/>
      <c r="P15" s="1"/>
      <c r="Q15" s="1"/>
      <c r="R15" s="1"/>
      <c r="S15" s="1"/>
      <c r="T15" s="1"/>
      <c r="U15" s="1"/>
      <c r="V15" s="1"/>
      <c r="W15" s="1"/>
      <c r="X15" s="1"/>
      <c r="Y15" s="1"/>
      <c r="Z15" s="1"/>
    </row>
    <row r="16" spans="1:26" ht="32" customHeight="1">
      <c r="A16" s="1"/>
      <c r="B16" s="1"/>
      <c r="C16" s="28" t="s">
        <v>300</v>
      </c>
      <c r="D16" s="29">
        <v>65</v>
      </c>
      <c r="E16" s="56" t="s">
        <v>301</v>
      </c>
      <c r="F16" s="57"/>
      <c r="G16" s="57"/>
      <c r="H16" s="57"/>
      <c r="I16" s="57"/>
      <c r="J16" s="1"/>
      <c r="K16" s="1"/>
      <c r="L16" s="1"/>
      <c r="M16" s="1"/>
      <c r="N16" s="1"/>
      <c r="O16" s="1"/>
      <c r="P16" s="1"/>
      <c r="Q16" s="1"/>
      <c r="R16" s="1"/>
      <c r="S16" s="1"/>
      <c r="T16" s="1"/>
      <c r="U16" s="1"/>
      <c r="V16" s="1"/>
      <c r="W16" s="1"/>
      <c r="X16" s="1"/>
      <c r="Y16" s="1"/>
      <c r="Z16" s="1"/>
    </row>
    <row r="17" spans="1:26" ht="32" customHeight="1">
      <c r="A17" s="1"/>
      <c r="B17" s="1"/>
      <c r="C17" s="30" t="s">
        <v>302</v>
      </c>
      <c r="D17" s="31">
        <v>17</v>
      </c>
      <c r="E17" s="58" t="s">
        <v>303</v>
      </c>
      <c r="F17" s="57"/>
      <c r="G17" s="57"/>
      <c r="H17" s="57"/>
      <c r="I17" s="57"/>
      <c r="J17" s="1"/>
      <c r="K17" s="1"/>
      <c r="L17" s="1"/>
      <c r="M17" s="1"/>
      <c r="N17" s="1"/>
      <c r="O17" s="1"/>
      <c r="P17" s="1"/>
      <c r="Q17" s="1"/>
      <c r="R17" s="1"/>
      <c r="S17" s="1"/>
      <c r="T17" s="1"/>
      <c r="U17" s="1"/>
      <c r="V17" s="1"/>
      <c r="W17" s="1"/>
      <c r="X17" s="1"/>
      <c r="Y17" s="1"/>
      <c r="Z17" s="1"/>
    </row>
    <row r="18" spans="1:26" ht="32" customHeight="1">
      <c r="A18" s="1"/>
      <c r="B18" s="1"/>
      <c r="C18" s="30" t="s">
        <v>304</v>
      </c>
      <c r="D18" s="31">
        <v>1</v>
      </c>
      <c r="E18" s="58" t="s">
        <v>305</v>
      </c>
      <c r="F18" s="57"/>
      <c r="G18" s="57"/>
      <c r="H18" s="57"/>
      <c r="I18" s="57"/>
      <c r="J18" s="1"/>
      <c r="K18" s="1"/>
      <c r="L18" s="1"/>
      <c r="M18" s="1"/>
      <c r="N18" s="1"/>
      <c r="O18" s="1"/>
      <c r="P18" s="1"/>
      <c r="Q18" s="1"/>
      <c r="R18" s="1"/>
      <c r="S18" s="1"/>
      <c r="T18" s="1"/>
      <c r="U18" s="1"/>
      <c r="V18" s="1"/>
      <c r="W18" s="1"/>
      <c r="X18" s="1"/>
      <c r="Y18" s="1"/>
      <c r="Z18" s="1"/>
    </row>
    <row r="19" spans="1:26" ht="32" customHeight="1">
      <c r="A19" s="1"/>
      <c r="B19" s="1"/>
      <c r="C19" s="30" t="s">
        <v>306</v>
      </c>
      <c r="D19" s="31">
        <v>3</v>
      </c>
      <c r="E19" s="58" t="s">
        <v>307</v>
      </c>
      <c r="F19" s="57"/>
      <c r="G19" s="57"/>
      <c r="H19" s="57"/>
      <c r="I19" s="57"/>
      <c r="J19" s="1"/>
      <c r="K19" s="1"/>
      <c r="L19" s="1"/>
      <c r="M19" s="1"/>
      <c r="N19" s="1"/>
      <c r="O19" s="1"/>
      <c r="P19" s="1"/>
      <c r="Q19" s="1"/>
      <c r="R19" s="1"/>
      <c r="S19" s="1"/>
      <c r="T19" s="1"/>
      <c r="U19" s="1"/>
      <c r="V19" s="1"/>
      <c r="W19" s="1"/>
      <c r="X19" s="1"/>
      <c r="Y19" s="1"/>
      <c r="Z19" s="1"/>
    </row>
    <row r="20" spans="1:26" ht="32" customHeight="1">
      <c r="A20" s="1"/>
      <c r="B20" s="1"/>
      <c r="C20" s="30" t="s">
        <v>308</v>
      </c>
      <c r="D20" s="31">
        <v>4</v>
      </c>
      <c r="E20" s="58" t="s">
        <v>309</v>
      </c>
      <c r="F20" s="57"/>
      <c r="G20" s="57"/>
      <c r="H20" s="57"/>
      <c r="I20" s="57"/>
      <c r="J20" s="1"/>
      <c r="K20" s="1"/>
      <c r="L20" s="1"/>
      <c r="M20" s="1"/>
      <c r="N20" s="1"/>
      <c r="O20" s="1"/>
      <c r="P20" s="1"/>
      <c r="Q20" s="1"/>
      <c r="R20" s="1"/>
      <c r="S20" s="1"/>
      <c r="T20" s="1"/>
      <c r="U20" s="1"/>
      <c r="V20" s="1"/>
      <c r="W20" s="1"/>
      <c r="X20" s="1"/>
      <c r="Y20" s="1"/>
      <c r="Z20" s="1"/>
    </row>
    <row r="21" spans="1:26" ht="32" customHeight="1">
      <c r="A21" s="1"/>
      <c r="B21" s="1"/>
      <c r="C21" s="30" t="s">
        <v>310</v>
      </c>
      <c r="D21" s="31">
        <v>2</v>
      </c>
      <c r="E21" s="58" t="s">
        <v>311</v>
      </c>
      <c r="F21" s="57"/>
      <c r="G21" s="57"/>
      <c r="H21" s="57"/>
      <c r="I21" s="57"/>
      <c r="J21" s="1"/>
      <c r="K21" s="1"/>
      <c r="L21" s="1"/>
      <c r="M21" s="1"/>
      <c r="N21" s="1"/>
      <c r="O21" s="1"/>
      <c r="P21" s="1"/>
      <c r="Q21" s="1"/>
      <c r="R21" s="1"/>
      <c r="S21" s="1"/>
      <c r="T21" s="1"/>
      <c r="U21" s="1"/>
      <c r="V21" s="1"/>
      <c r="W21" s="1"/>
      <c r="X21" s="1"/>
      <c r="Y21" s="1"/>
      <c r="Z21" s="1"/>
    </row>
    <row r="22" spans="1:26" ht="32" customHeight="1">
      <c r="A22" s="1"/>
      <c r="B22" s="1"/>
      <c r="C22" s="32" t="s">
        <v>312</v>
      </c>
      <c r="D22" s="33">
        <v>1</v>
      </c>
      <c r="E22" s="59" t="s">
        <v>313</v>
      </c>
      <c r="F22" s="57"/>
      <c r="G22" s="57"/>
      <c r="H22" s="57"/>
      <c r="I22" s="57"/>
      <c r="J22" s="1"/>
      <c r="K22" s="1"/>
      <c r="L22" s="1"/>
      <c r="M22" s="1"/>
      <c r="N22" s="1"/>
      <c r="O22" s="1"/>
      <c r="P22" s="1"/>
      <c r="Q22" s="1"/>
      <c r="R22" s="1"/>
      <c r="S22" s="1"/>
      <c r="T22" s="1"/>
      <c r="U22" s="1"/>
      <c r="V22" s="1"/>
      <c r="W22" s="1"/>
      <c r="X22" s="1"/>
      <c r="Y22" s="1"/>
      <c r="Z22" s="1"/>
    </row>
    <row r="23" spans="1:26" ht="24"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24"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24"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24" customHeight="1">
      <c r="A26" s="1"/>
      <c r="B26" s="1"/>
      <c r="C26" s="55" t="s">
        <v>314</v>
      </c>
      <c r="D26" s="55" t="s">
        <v>314</v>
      </c>
      <c r="E26" s="55" t="s">
        <v>314</v>
      </c>
      <c r="F26" s="55" t="s">
        <v>314</v>
      </c>
      <c r="G26" s="55" t="s">
        <v>314</v>
      </c>
      <c r="H26" s="55" t="s">
        <v>314</v>
      </c>
      <c r="I26" s="55" t="s">
        <v>314</v>
      </c>
      <c r="J26" s="1"/>
      <c r="K26" s="1"/>
      <c r="L26" s="1"/>
      <c r="M26" s="1"/>
      <c r="N26" s="1"/>
      <c r="O26" s="1"/>
      <c r="P26" s="1"/>
      <c r="Q26" s="1"/>
      <c r="R26" s="1"/>
      <c r="S26" s="1"/>
      <c r="T26" s="1"/>
      <c r="U26" s="1"/>
      <c r="V26" s="1"/>
      <c r="W26" s="1"/>
      <c r="X26" s="1"/>
      <c r="Y26" s="1"/>
      <c r="Z26" s="1"/>
    </row>
    <row r="27" spans="1:26" ht="24" customHeight="1">
      <c r="A27" s="1"/>
      <c r="B27" s="1"/>
      <c r="C27" s="34" t="s">
        <v>315</v>
      </c>
      <c r="D27" s="34" t="s">
        <v>316</v>
      </c>
      <c r="E27" s="34" t="s">
        <v>317</v>
      </c>
      <c r="F27" s="34" t="s">
        <v>318</v>
      </c>
      <c r="G27" s="34" t="s">
        <v>319</v>
      </c>
      <c r="H27" s="34"/>
      <c r="I27" s="34"/>
      <c r="J27" s="1"/>
      <c r="K27" s="1"/>
      <c r="L27" s="1"/>
      <c r="M27" s="1"/>
      <c r="N27" s="1"/>
      <c r="O27" s="1"/>
      <c r="P27" s="1"/>
      <c r="Q27" s="1"/>
      <c r="R27" s="1"/>
      <c r="S27" s="1"/>
      <c r="T27" s="1"/>
      <c r="U27" s="1"/>
      <c r="V27" s="1"/>
      <c r="W27" s="1"/>
      <c r="X27" s="1"/>
      <c r="Y27" s="1"/>
      <c r="Z27" s="1"/>
    </row>
    <row r="28" spans="1:26" ht="42" customHeight="1">
      <c r="A28" s="1"/>
      <c r="B28" s="1"/>
      <c r="C28" s="7" t="s">
        <v>320</v>
      </c>
      <c r="D28" s="7" t="s">
        <v>321</v>
      </c>
      <c r="E28" s="7" t="s">
        <v>322</v>
      </c>
      <c r="F28" s="7" t="s">
        <v>323</v>
      </c>
      <c r="G28" s="7" t="s">
        <v>324</v>
      </c>
      <c r="H28" s="7"/>
      <c r="I28" s="7"/>
      <c r="J28" s="1"/>
      <c r="K28" s="1"/>
      <c r="L28" s="1"/>
      <c r="M28" s="1"/>
      <c r="N28" s="1"/>
      <c r="O28" s="1"/>
      <c r="P28" s="1"/>
      <c r="Q28" s="1"/>
      <c r="R28" s="1"/>
      <c r="S28" s="1"/>
      <c r="T28" s="1"/>
      <c r="U28" s="1"/>
      <c r="V28" s="1"/>
      <c r="W28" s="1"/>
      <c r="X28" s="1"/>
      <c r="Y28" s="1"/>
      <c r="Z28" s="1"/>
    </row>
    <row r="29" spans="1:26" ht="42" customHeight="1">
      <c r="A29" s="1"/>
      <c r="B29" s="1"/>
      <c r="C29" s="7" t="s">
        <v>325</v>
      </c>
      <c r="D29" s="35" t="s">
        <v>326</v>
      </c>
      <c r="E29" s="7" t="s">
        <v>327</v>
      </c>
      <c r="F29" s="7" t="s">
        <v>323</v>
      </c>
      <c r="G29" s="7" t="s">
        <v>328</v>
      </c>
      <c r="H29" s="7"/>
      <c r="I29" s="7"/>
      <c r="J29" s="1"/>
      <c r="K29" s="1"/>
      <c r="L29" s="1"/>
      <c r="M29" s="1"/>
      <c r="N29" s="1"/>
      <c r="O29" s="1"/>
      <c r="P29" s="1"/>
      <c r="Q29" s="1"/>
      <c r="R29" s="1"/>
      <c r="S29" s="1"/>
      <c r="T29" s="1"/>
      <c r="U29" s="1"/>
      <c r="V29" s="1"/>
      <c r="W29" s="1"/>
      <c r="X29" s="1"/>
      <c r="Y29" s="1"/>
      <c r="Z29" s="1"/>
    </row>
    <row r="30" spans="1:26" ht="42" customHeight="1">
      <c r="A30" s="1"/>
      <c r="B30" s="1"/>
      <c r="C30" s="7" t="s">
        <v>329</v>
      </c>
      <c r="D30" s="35" t="s">
        <v>330</v>
      </c>
      <c r="E30" s="7" t="s">
        <v>331</v>
      </c>
      <c r="F30" s="7" t="s">
        <v>323</v>
      </c>
      <c r="G30" s="7" t="s">
        <v>332</v>
      </c>
      <c r="H30" s="7"/>
      <c r="I30" s="7"/>
      <c r="J30" s="1"/>
      <c r="K30" s="1"/>
      <c r="L30" s="1"/>
      <c r="M30" s="1"/>
      <c r="N30" s="1"/>
      <c r="O30" s="1"/>
      <c r="P30" s="1"/>
      <c r="Q30" s="1"/>
      <c r="R30" s="1"/>
      <c r="S30" s="1"/>
      <c r="T30" s="1"/>
      <c r="U30" s="1"/>
      <c r="V30" s="1"/>
      <c r="W30" s="1"/>
      <c r="X30" s="1"/>
      <c r="Y30" s="1"/>
      <c r="Z30" s="1"/>
    </row>
    <row r="31" spans="1:26" ht="42" customHeight="1">
      <c r="A31" s="1"/>
      <c r="B31" s="1"/>
      <c r="C31" s="7" t="s">
        <v>333</v>
      </c>
      <c r="D31" s="35" t="s">
        <v>334</v>
      </c>
      <c r="E31" s="7" t="s">
        <v>335</v>
      </c>
      <c r="F31" s="7" t="s">
        <v>323</v>
      </c>
      <c r="G31" s="7" t="s">
        <v>336</v>
      </c>
      <c r="H31" s="7"/>
      <c r="I31" s="7"/>
      <c r="J31" s="1"/>
      <c r="K31" s="1"/>
      <c r="L31" s="1"/>
      <c r="M31" s="1"/>
      <c r="N31" s="1"/>
      <c r="O31" s="1"/>
      <c r="P31" s="1"/>
      <c r="Q31" s="1"/>
      <c r="R31" s="1"/>
      <c r="S31" s="1"/>
      <c r="T31" s="1"/>
      <c r="U31" s="1"/>
      <c r="V31" s="1"/>
      <c r="W31" s="1"/>
      <c r="X31" s="1"/>
      <c r="Y31" s="1"/>
      <c r="Z31" s="1"/>
    </row>
    <row r="32" spans="1:26" ht="24"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24" customHeight="1">
      <c r="A33" s="1"/>
      <c r="B33" s="1"/>
      <c r="C33" s="50" t="s">
        <v>337</v>
      </c>
      <c r="D33" s="50" t="s">
        <v>337</v>
      </c>
      <c r="E33" s="50" t="s">
        <v>337</v>
      </c>
      <c r="F33" s="50" t="s">
        <v>337</v>
      </c>
      <c r="G33" s="50" t="s">
        <v>337</v>
      </c>
      <c r="H33" s="50" t="s">
        <v>337</v>
      </c>
      <c r="I33" s="50" t="s">
        <v>337</v>
      </c>
      <c r="J33" s="1"/>
      <c r="K33" s="1"/>
      <c r="L33" s="1"/>
      <c r="M33" s="1"/>
      <c r="N33" s="1"/>
      <c r="O33" s="1"/>
      <c r="P33" s="1"/>
      <c r="Q33" s="1"/>
      <c r="R33" s="1"/>
      <c r="S33" s="1"/>
      <c r="T33" s="1"/>
      <c r="U33" s="1"/>
      <c r="V33" s="1"/>
      <c r="W33" s="1"/>
      <c r="X33" s="1"/>
      <c r="Y33" s="1"/>
      <c r="Z33" s="1"/>
    </row>
    <row r="34" spans="1:26" ht="24" customHeight="1">
      <c r="A34" s="1"/>
      <c r="B34" s="1"/>
      <c r="C34" s="50" t="s">
        <v>337</v>
      </c>
      <c r="D34" s="50" t="s">
        <v>337</v>
      </c>
      <c r="E34" s="50" t="s">
        <v>337</v>
      </c>
      <c r="F34" s="50" t="s">
        <v>337</v>
      </c>
      <c r="G34" s="50" t="s">
        <v>337</v>
      </c>
      <c r="H34" s="50" t="s">
        <v>337</v>
      </c>
      <c r="I34" s="50" t="s">
        <v>337</v>
      </c>
      <c r="J34" s="1"/>
      <c r="K34" s="1"/>
      <c r="L34" s="1"/>
      <c r="M34" s="1"/>
      <c r="N34" s="1"/>
      <c r="O34" s="1"/>
      <c r="P34" s="1"/>
      <c r="Q34" s="1"/>
      <c r="R34" s="1"/>
      <c r="S34" s="1"/>
      <c r="T34" s="1"/>
      <c r="U34" s="1"/>
      <c r="V34" s="1"/>
      <c r="W34" s="1"/>
      <c r="X34" s="1"/>
      <c r="Y34" s="1"/>
      <c r="Z34" s="1"/>
    </row>
    <row r="35" spans="1:26" ht="24" customHeight="1">
      <c r="A35" s="1"/>
      <c r="B35" s="1"/>
      <c r="C35" s="50" t="s">
        <v>337</v>
      </c>
      <c r="D35" s="50" t="s">
        <v>337</v>
      </c>
      <c r="E35" s="50" t="s">
        <v>337</v>
      </c>
      <c r="F35" s="50" t="s">
        <v>337</v>
      </c>
      <c r="G35" s="50" t="s">
        <v>337</v>
      </c>
      <c r="H35" s="50" t="s">
        <v>337</v>
      </c>
      <c r="I35" s="50" t="s">
        <v>337</v>
      </c>
      <c r="J35" s="1"/>
      <c r="K35" s="1"/>
      <c r="L35" s="1"/>
      <c r="M35" s="1"/>
      <c r="N35" s="1"/>
      <c r="O35" s="1"/>
      <c r="P35" s="1"/>
      <c r="Q35" s="1"/>
      <c r="R35" s="1"/>
      <c r="S35" s="1"/>
      <c r="T35" s="1"/>
      <c r="U35" s="1"/>
      <c r="V35" s="1"/>
      <c r="W35" s="1"/>
      <c r="X35" s="1"/>
      <c r="Y35" s="1"/>
      <c r="Z35" s="1"/>
    </row>
    <row r="36" spans="1:26" ht="24"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24"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24"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24"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24"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sheetData>
  <mergeCells count="12">
    <mergeCell ref="C26:I26"/>
    <mergeCell ref="C33:I35"/>
    <mergeCell ref="E18:I18"/>
    <mergeCell ref="E19:I19"/>
    <mergeCell ref="E20:I20"/>
    <mergeCell ref="E21:I21"/>
    <mergeCell ref="E22:I22"/>
    <mergeCell ref="C1:I1"/>
    <mergeCell ref="C2:I2"/>
    <mergeCell ref="C15:I15"/>
    <mergeCell ref="E16:I16"/>
    <mergeCell ref="E17:I1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200"/>
  <sheetViews>
    <sheetView showGridLines="0" workbookViewId="0"/>
  </sheetViews>
  <sheetFormatPr defaultRowHeight="14"/>
  <cols>
    <col min="1" max="2" width="2" customWidth="1"/>
    <col min="3" max="3" width="35" customWidth="1"/>
    <col min="4" max="7" width="23" customWidth="1"/>
  </cols>
  <sheetData>
    <row r="1" spans="1:26" ht="30" customHeight="1">
      <c r="A1" s="1"/>
      <c r="B1" s="1"/>
      <c r="C1" s="48" t="s">
        <v>338</v>
      </c>
      <c r="D1" s="48" t="s">
        <v>338</v>
      </c>
      <c r="E1" s="48" t="s">
        <v>338</v>
      </c>
      <c r="F1" s="48" t="s">
        <v>338</v>
      </c>
      <c r="G1" s="48" t="s">
        <v>338</v>
      </c>
      <c r="H1" s="1"/>
      <c r="I1" s="1"/>
      <c r="J1" s="1"/>
      <c r="K1" s="1"/>
      <c r="L1" s="1"/>
      <c r="M1" s="1"/>
      <c r="N1" s="1"/>
      <c r="O1" s="1"/>
      <c r="P1" s="1"/>
      <c r="Q1" s="1"/>
      <c r="R1" s="1"/>
      <c r="S1" s="1"/>
      <c r="T1" s="1"/>
      <c r="U1" s="1"/>
      <c r="V1" s="1"/>
      <c r="W1" s="1"/>
      <c r="X1" s="1"/>
      <c r="Y1" s="1"/>
      <c r="Z1" s="1"/>
    </row>
    <row r="2" spans="1:26" ht="24" customHeight="1">
      <c r="A2" s="1"/>
      <c r="B2" s="1"/>
      <c r="C2" s="49" t="s">
        <v>339</v>
      </c>
      <c r="D2" s="49" t="s">
        <v>339</v>
      </c>
      <c r="E2" s="49" t="s">
        <v>339</v>
      </c>
      <c r="F2" s="49" t="s">
        <v>339</v>
      </c>
      <c r="G2" s="49" t="s">
        <v>339</v>
      </c>
      <c r="H2" s="1"/>
      <c r="I2" s="1"/>
      <c r="J2" s="1"/>
      <c r="K2" s="1"/>
      <c r="L2" s="1"/>
      <c r="M2" s="1"/>
      <c r="N2" s="1"/>
      <c r="O2" s="1"/>
      <c r="P2" s="1"/>
      <c r="Q2" s="1"/>
      <c r="R2" s="1"/>
      <c r="S2" s="1"/>
      <c r="T2" s="1"/>
      <c r="U2" s="1"/>
      <c r="V2" s="1"/>
      <c r="W2" s="1"/>
      <c r="X2" s="1"/>
      <c r="Y2" s="1"/>
      <c r="Z2" s="1"/>
    </row>
    <row r="3" spans="1:26">
      <c r="A3" s="1"/>
      <c r="B3" s="1"/>
      <c r="C3" s="1"/>
      <c r="D3" s="1"/>
      <c r="E3" s="1"/>
      <c r="F3" s="1"/>
      <c r="G3" s="1"/>
      <c r="H3" s="1"/>
      <c r="I3" s="1"/>
      <c r="J3" s="1"/>
      <c r="K3" s="1"/>
      <c r="L3" s="1"/>
      <c r="M3" s="1"/>
      <c r="N3" s="1"/>
      <c r="O3" s="1"/>
      <c r="P3" s="1"/>
      <c r="Q3" s="1"/>
      <c r="R3" s="1"/>
      <c r="S3" s="1"/>
      <c r="T3" s="1"/>
      <c r="U3" s="1"/>
      <c r="V3" s="1"/>
      <c r="W3" s="1"/>
      <c r="X3" s="1"/>
      <c r="Y3" s="1"/>
      <c r="Z3" s="1"/>
    </row>
    <row r="4" spans="1:26" ht="26" customHeight="1">
      <c r="A4" s="1"/>
      <c r="B4" s="1"/>
      <c r="C4" s="2" t="s">
        <v>340</v>
      </c>
      <c r="D4" s="2" t="s">
        <v>3</v>
      </c>
      <c r="E4" s="2" t="s">
        <v>4</v>
      </c>
      <c r="F4" s="2" t="s">
        <v>5</v>
      </c>
      <c r="G4" s="2" t="s">
        <v>6</v>
      </c>
      <c r="H4" s="1"/>
      <c r="I4" s="1"/>
      <c r="J4" s="1"/>
      <c r="K4" s="1"/>
      <c r="L4" s="1"/>
      <c r="M4" s="1"/>
      <c r="N4" s="1"/>
      <c r="O4" s="1"/>
      <c r="P4" s="1"/>
      <c r="Q4" s="1"/>
      <c r="R4" s="1"/>
      <c r="S4" s="1"/>
      <c r="T4" s="1"/>
      <c r="U4" s="1"/>
      <c r="V4" s="1"/>
      <c r="W4" s="1"/>
      <c r="X4" s="1"/>
      <c r="Y4" s="1"/>
      <c r="Z4" s="1"/>
    </row>
    <row r="5" spans="1:26" ht="26" customHeight="1">
      <c r="A5" s="1"/>
      <c r="B5" s="1"/>
      <c r="C5" s="28" t="s">
        <v>341</v>
      </c>
      <c r="D5" s="45">
        <f>SUM('Budget Detail'!E11,'Budget Detail'!E20,'Budget Detail'!E35,'Budget Detail'!E46,'Budget Detail'!E55,'Budget Detail'!E66,'Budget Detail'!E77,'Budget Detail'!E86,'Budget Detail'!E93)-'Budget Detail'!E95</f>
        <v>0</v>
      </c>
      <c r="E5" s="45">
        <f>SUM('Budget Detail'!F11,'Budget Detail'!F20,'Budget Detail'!F35,'Budget Detail'!F46,'Budget Detail'!F55,'Budget Detail'!F66,'Budget Detail'!F77,'Budget Detail'!F86,'Budget Detail'!F93)-'Budget Detail'!F95</f>
        <v>0</v>
      </c>
      <c r="F5" s="45">
        <f>SUM('Budget Detail'!G11,'Budget Detail'!G20,'Budget Detail'!G35,'Budget Detail'!G46,'Budget Detail'!G55,'Budget Detail'!G66,'Budget Detail'!G77,'Budget Detail'!G86,'Budget Detail'!G93)-'Budget Detail'!G95</f>
        <v>0</v>
      </c>
      <c r="G5" s="45">
        <f>SUM('Budget Detail'!H11,'Budget Detail'!H20,'Budget Detail'!H35,'Budget Detail'!H46,'Budget Detail'!H55,'Budget Detail'!H66,'Budget Detail'!H77,'Budget Detail'!H86,'Budget Detail'!H93)-'Budget Detail'!H95</f>
        <v>0</v>
      </c>
      <c r="H5" s="1"/>
      <c r="I5" s="1"/>
      <c r="J5" s="1"/>
      <c r="K5" s="1"/>
      <c r="L5" s="1"/>
      <c r="M5" s="1"/>
      <c r="N5" s="1"/>
      <c r="O5" s="1"/>
      <c r="P5" s="1"/>
      <c r="Q5" s="1"/>
      <c r="R5" s="1"/>
      <c r="S5" s="1"/>
      <c r="T5" s="1"/>
      <c r="U5" s="1"/>
      <c r="V5" s="1"/>
      <c r="W5" s="1"/>
      <c r="X5" s="1"/>
      <c r="Y5" s="1"/>
      <c r="Z5" s="1"/>
    </row>
    <row r="6" spans="1:26" ht="26" customHeight="1">
      <c r="A6" s="1"/>
      <c r="B6" s="1"/>
      <c r="C6" s="30" t="s">
        <v>342</v>
      </c>
      <c r="D6" s="46">
        <f>'Budget Detail'!E97-('Budget Detail'!E95*'Budget Detail'!E96)</f>
        <v>0</v>
      </c>
      <c r="E6" s="46">
        <f>'Budget Detail'!F97-('Budget Detail'!F95*'Budget Detail'!F96)</f>
        <v>0</v>
      </c>
      <c r="F6" s="46">
        <f>'Budget Detail'!G97-('Budget Detail'!G95*'Budget Detail'!G96)</f>
        <v>0</v>
      </c>
      <c r="G6" s="46">
        <f>'Budget Detail'!H97-('Budget Detail'!H95*'Budget Detail'!H96)</f>
        <v>0</v>
      </c>
      <c r="H6" s="1"/>
      <c r="I6" s="1"/>
      <c r="J6" s="1"/>
      <c r="K6" s="1"/>
      <c r="L6" s="1"/>
      <c r="M6" s="1"/>
      <c r="N6" s="1"/>
      <c r="O6" s="1"/>
      <c r="P6" s="1"/>
      <c r="Q6" s="1"/>
      <c r="R6" s="1"/>
      <c r="S6" s="1"/>
      <c r="T6" s="1"/>
      <c r="U6" s="1"/>
      <c r="V6" s="1"/>
      <c r="W6" s="1"/>
      <c r="X6" s="1"/>
      <c r="Y6" s="1"/>
      <c r="Z6" s="1"/>
    </row>
    <row r="7" spans="1:26" ht="26" customHeight="1">
      <c r="A7" s="1"/>
      <c r="B7" s="1"/>
      <c r="C7" s="30" t="s">
        <v>343</v>
      </c>
      <c r="D7" s="46">
        <f>Summary!D5-'Budget Detail'!E98</f>
        <v>0</v>
      </c>
      <c r="E7" s="46">
        <f>Summary!E5-'Budget Detail'!F98</f>
        <v>0</v>
      </c>
      <c r="F7" s="46">
        <f>Summary!F5-'Budget Detail'!G98</f>
        <v>0</v>
      </c>
      <c r="G7" s="46">
        <f>Summary!G5-'Budget Detail'!H98</f>
        <v>0</v>
      </c>
      <c r="H7" s="1"/>
      <c r="I7" s="1"/>
      <c r="J7" s="1"/>
      <c r="K7" s="1"/>
      <c r="L7" s="1"/>
      <c r="M7" s="1"/>
      <c r="N7" s="1"/>
      <c r="O7" s="1"/>
      <c r="P7" s="1"/>
      <c r="Q7" s="1"/>
      <c r="R7" s="1"/>
      <c r="S7" s="1"/>
      <c r="T7" s="1"/>
      <c r="U7" s="1"/>
      <c r="V7" s="1"/>
      <c r="W7" s="1"/>
      <c r="X7" s="1"/>
      <c r="Y7" s="1"/>
      <c r="Z7" s="1"/>
    </row>
    <row r="8" spans="1:26" ht="26" customHeight="1">
      <c r="A8" s="1"/>
      <c r="B8" s="1"/>
      <c r="C8" s="32" t="s">
        <v>344</v>
      </c>
      <c r="D8" s="47">
        <f>'Budget Detail'!E98-('Budget Detail'!E95+'Budget Detail'!E97)</f>
        <v>0</v>
      </c>
      <c r="E8" s="47">
        <f>'Budget Detail'!F98-('Budget Detail'!F95+'Budget Detail'!F97)</f>
        <v>0</v>
      </c>
      <c r="F8" s="47">
        <f>'Budget Detail'!G98-('Budget Detail'!G95+'Budget Detail'!G97)</f>
        <v>0</v>
      </c>
      <c r="G8" s="47">
        <f>'Budget Detail'!H98-('Budget Detail'!H95+'Budget Detail'!H97)</f>
        <v>0</v>
      </c>
      <c r="H8" s="1"/>
      <c r="I8" s="1"/>
      <c r="J8" s="1"/>
      <c r="K8" s="1"/>
      <c r="L8" s="1"/>
      <c r="M8" s="1"/>
      <c r="N8" s="1"/>
      <c r="O8" s="1"/>
      <c r="P8" s="1"/>
      <c r="Q8" s="1"/>
      <c r="R8" s="1"/>
      <c r="S8" s="1"/>
      <c r="T8" s="1"/>
      <c r="U8" s="1"/>
      <c r="V8" s="1"/>
      <c r="W8" s="1"/>
      <c r="X8" s="1"/>
      <c r="Y8" s="1"/>
      <c r="Z8" s="1"/>
    </row>
    <row r="9" spans="1:26" ht="26" customHeight="1">
      <c r="A9" s="1"/>
      <c r="B9" s="1"/>
      <c r="C9" s="1"/>
      <c r="D9" s="1"/>
      <c r="E9" s="1"/>
      <c r="F9" s="1"/>
      <c r="G9" s="1"/>
      <c r="H9" s="1"/>
      <c r="I9" s="1"/>
      <c r="J9" s="1"/>
      <c r="K9" s="1"/>
      <c r="L9" s="1"/>
      <c r="M9" s="1"/>
      <c r="N9" s="1"/>
      <c r="O9" s="1"/>
      <c r="P9" s="1"/>
      <c r="Q9" s="1"/>
      <c r="R9" s="1"/>
      <c r="S9" s="1"/>
      <c r="T9" s="1"/>
      <c r="U9" s="1"/>
      <c r="V9" s="1"/>
      <c r="W9" s="1"/>
      <c r="X9" s="1"/>
      <c r="Y9" s="1"/>
      <c r="Z9" s="1"/>
    </row>
    <row r="10" spans="1:26" ht="26" customHeight="1">
      <c r="A10" s="1"/>
      <c r="B10" s="1"/>
      <c r="C10" s="1"/>
      <c r="D10" s="1"/>
      <c r="E10" s="1"/>
      <c r="F10" s="1"/>
      <c r="G10" s="1"/>
      <c r="H10" s="1"/>
      <c r="I10" s="1"/>
      <c r="J10" s="1"/>
      <c r="K10" s="1"/>
      <c r="L10" s="1"/>
      <c r="M10" s="1"/>
      <c r="N10" s="1"/>
      <c r="O10" s="1"/>
      <c r="P10" s="1"/>
      <c r="Q10" s="1"/>
      <c r="R10" s="1"/>
      <c r="S10" s="1"/>
      <c r="T10" s="1"/>
      <c r="U10" s="1"/>
      <c r="V10" s="1"/>
      <c r="W10" s="1"/>
      <c r="X10" s="1"/>
      <c r="Y10" s="1"/>
      <c r="Z10" s="1"/>
    </row>
    <row r="11" spans="1:26" ht="26" customHeight="1">
      <c r="A11" s="1"/>
      <c r="B11" s="1"/>
      <c r="C11" s="4" t="s">
        <v>269</v>
      </c>
      <c r="D11" s="4" t="s">
        <v>3</v>
      </c>
      <c r="E11" s="4" t="s">
        <v>4</v>
      </c>
      <c r="F11" s="4" t="s">
        <v>5</v>
      </c>
      <c r="G11" s="4" t="s">
        <v>6</v>
      </c>
      <c r="H11" s="1"/>
      <c r="I11" s="1"/>
      <c r="J11" s="1"/>
      <c r="K11" s="1"/>
      <c r="L11" s="1"/>
      <c r="M11" s="1"/>
      <c r="N11" s="1"/>
      <c r="O11" s="1"/>
      <c r="P11" s="1"/>
      <c r="Q11" s="1"/>
      <c r="R11" s="1"/>
      <c r="S11" s="1"/>
      <c r="T11" s="1"/>
      <c r="U11" s="1"/>
      <c r="V11" s="1"/>
      <c r="W11" s="1"/>
      <c r="X11" s="1"/>
      <c r="Y11" s="1"/>
      <c r="Z11" s="1"/>
    </row>
    <row r="12" spans="1:26" ht="26" customHeight="1">
      <c r="A12" s="1"/>
      <c r="B12" s="1"/>
      <c r="C12" s="1" t="s">
        <v>345</v>
      </c>
      <c r="D12" s="13" t="str">
        <f t="shared" ref="D12:G15" si="0">IF(ABS(D5)&lt;=0.01,"PASS","FAIL")</f>
        <v>PASS</v>
      </c>
      <c r="E12" s="13" t="str">
        <f t="shared" si="0"/>
        <v>PASS</v>
      </c>
      <c r="F12" s="13" t="str">
        <f t="shared" si="0"/>
        <v>PASS</v>
      </c>
      <c r="G12" s="13" t="str">
        <f t="shared" si="0"/>
        <v>PASS</v>
      </c>
      <c r="H12" s="1"/>
      <c r="I12" s="1"/>
      <c r="J12" s="1"/>
      <c r="K12" s="1"/>
      <c r="L12" s="1"/>
      <c r="M12" s="1"/>
      <c r="N12" s="1"/>
      <c r="O12" s="1"/>
      <c r="P12" s="1"/>
      <c r="Q12" s="1"/>
      <c r="R12" s="1"/>
      <c r="S12" s="1"/>
      <c r="T12" s="1"/>
      <c r="U12" s="1"/>
      <c r="V12" s="1"/>
      <c r="W12" s="1"/>
      <c r="X12" s="1"/>
      <c r="Y12" s="1"/>
      <c r="Z12" s="1"/>
    </row>
    <row r="13" spans="1:26" ht="26" customHeight="1">
      <c r="A13" s="1"/>
      <c r="B13" s="1"/>
      <c r="C13" s="1" t="s">
        <v>346</v>
      </c>
      <c r="D13" s="13" t="str">
        <f t="shared" si="0"/>
        <v>PASS</v>
      </c>
      <c r="E13" s="13" t="str">
        <f t="shared" si="0"/>
        <v>PASS</v>
      </c>
      <c r="F13" s="13" t="str">
        <f t="shared" si="0"/>
        <v>PASS</v>
      </c>
      <c r="G13" s="13" t="str">
        <f t="shared" si="0"/>
        <v>PASS</v>
      </c>
      <c r="H13" s="1"/>
      <c r="I13" s="1"/>
      <c r="J13" s="1"/>
      <c r="K13" s="1"/>
      <c r="L13" s="1"/>
      <c r="M13" s="1"/>
      <c r="N13" s="1"/>
      <c r="O13" s="1"/>
      <c r="P13" s="1"/>
      <c r="Q13" s="1"/>
      <c r="R13" s="1"/>
      <c r="S13" s="1"/>
      <c r="T13" s="1"/>
      <c r="U13" s="1"/>
      <c r="V13" s="1"/>
      <c r="W13" s="1"/>
      <c r="X13" s="1"/>
      <c r="Y13" s="1"/>
      <c r="Z13" s="1"/>
    </row>
    <row r="14" spans="1:26" ht="26" customHeight="1">
      <c r="A14" s="1"/>
      <c r="B14" s="1"/>
      <c r="C14" s="1" t="s">
        <v>347</v>
      </c>
      <c r="D14" s="13" t="str">
        <f t="shared" si="0"/>
        <v>PASS</v>
      </c>
      <c r="E14" s="13" t="str">
        <f t="shared" si="0"/>
        <v>PASS</v>
      </c>
      <c r="F14" s="13" t="str">
        <f t="shared" si="0"/>
        <v>PASS</v>
      </c>
      <c r="G14" s="13" t="str">
        <f t="shared" si="0"/>
        <v>PASS</v>
      </c>
      <c r="H14" s="1"/>
      <c r="I14" s="1"/>
      <c r="J14" s="1"/>
      <c r="K14" s="1"/>
      <c r="L14" s="1"/>
      <c r="M14" s="1"/>
      <c r="N14" s="1"/>
      <c r="O14" s="1"/>
      <c r="P14" s="1"/>
      <c r="Q14" s="1"/>
      <c r="R14" s="1"/>
      <c r="S14" s="1"/>
      <c r="T14" s="1"/>
      <c r="U14" s="1"/>
      <c r="V14" s="1"/>
      <c r="W14" s="1"/>
      <c r="X14" s="1"/>
      <c r="Y14" s="1"/>
      <c r="Z14" s="1"/>
    </row>
    <row r="15" spans="1:26" ht="26" customHeight="1">
      <c r="A15" s="1"/>
      <c r="B15" s="1"/>
      <c r="C15" s="1" t="s">
        <v>348</v>
      </c>
      <c r="D15" s="13" t="str">
        <f t="shared" si="0"/>
        <v>PASS</v>
      </c>
      <c r="E15" s="13" t="str">
        <f t="shared" si="0"/>
        <v>PASS</v>
      </c>
      <c r="F15" s="13" t="str">
        <f t="shared" si="0"/>
        <v>PASS</v>
      </c>
      <c r="G15" s="13" t="str">
        <f t="shared" si="0"/>
        <v>PASS</v>
      </c>
      <c r="H15" s="1"/>
      <c r="I15" s="1"/>
      <c r="J15" s="1"/>
      <c r="K15" s="1"/>
      <c r="L15" s="1"/>
      <c r="M15" s="1"/>
      <c r="N15" s="1"/>
      <c r="O15" s="1"/>
      <c r="P15" s="1"/>
      <c r="Q15" s="1"/>
      <c r="R15" s="1"/>
      <c r="S15" s="1"/>
      <c r="T15" s="1"/>
      <c r="U15" s="1"/>
      <c r="V15" s="1"/>
      <c r="W15" s="1"/>
      <c r="X15" s="1"/>
      <c r="Y15" s="1"/>
      <c r="Z15" s="1"/>
    </row>
    <row r="16" spans="1:26" ht="26" customHeight="1">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26" customHeight="1">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26" customHeight="1">
      <c r="A18" s="1"/>
      <c r="B18" s="1"/>
      <c r="C18" s="60" t="s">
        <v>349</v>
      </c>
      <c r="D18" s="60" t="s">
        <v>349</v>
      </c>
      <c r="E18" s="60" t="s">
        <v>349</v>
      </c>
      <c r="F18" s="60" t="s">
        <v>349</v>
      </c>
      <c r="G18" s="60" t="s">
        <v>349</v>
      </c>
      <c r="H18" s="1"/>
      <c r="I18" s="1"/>
      <c r="J18" s="1"/>
      <c r="K18" s="1"/>
      <c r="L18" s="1"/>
      <c r="M18" s="1"/>
      <c r="N18" s="1"/>
      <c r="O18" s="1"/>
      <c r="P18" s="1"/>
      <c r="Q18" s="1"/>
      <c r="R18" s="1"/>
      <c r="S18" s="1"/>
      <c r="T18" s="1"/>
      <c r="U18" s="1"/>
      <c r="V18" s="1"/>
      <c r="W18" s="1"/>
      <c r="X18" s="1"/>
      <c r="Y18" s="1"/>
      <c r="Z18" s="1"/>
    </row>
    <row r="19" spans="1:26" ht="26" customHeight="1">
      <c r="A19" s="1"/>
      <c r="B19" s="1"/>
      <c r="C19" s="60" t="s">
        <v>349</v>
      </c>
      <c r="D19" s="60" t="s">
        <v>349</v>
      </c>
      <c r="E19" s="60" t="s">
        <v>349</v>
      </c>
      <c r="F19" s="60" t="s">
        <v>349</v>
      </c>
      <c r="G19" s="60" t="s">
        <v>349</v>
      </c>
      <c r="H19" s="1"/>
      <c r="I19" s="1"/>
      <c r="J19" s="1"/>
      <c r="K19" s="1"/>
      <c r="L19" s="1"/>
      <c r="M19" s="1"/>
      <c r="N19" s="1"/>
      <c r="O19" s="1"/>
      <c r="P19" s="1"/>
      <c r="Q19" s="1"/>
      <c r="R19" s="1"/>
      <c r="S19" s="1"/>
      <c r="T19" s="1"/>
      <c r="U19" s="1"/>
      <c r="V19" s="1"/>
      <c r="W19" s="1"/>
      <c r="X19" s="1"/>
      <c r="Y19" s="1"/>
      <c r="Z19" s="1"/>
    </row>
    <row r="20" spans="1:26" ht="26" customHeight="1">
      <c r="A20" s="1"/>
      <c r="B20" s="1"/>
      <c r="C20" s="60" t="s">
        <v>349</v>
      </c>
      <c r="D20" s="60" t="s">
        <v>349</v>
      </c>
      <c r="E20" s="60" t="s">
        <v>349</v>
      </c>
      <c r="F20" s="60" t="s">
        <v>349</v>
      </c>
      <c r="G20" s="60" t="s">
        <v>349</v>
      </c>
      <c r="H20" s="1"/>
      <c r="I20" s="1"/>
      <c r="J20" s="1"/>
      <c r="K20" s="1"/>
      <c r="L20" s="1"/>
      <c r="M20" s="1"/>
      <c r="N20" s="1"/>
      <c r="O20" s="1"/>
      <c r="P20" s="1"/>
      <c r="Q20" s="1"/>
      <c r="R20" s="1"/>
      <c r="S20" s="1"/>
      <c r="T20" s="1"/>
      <c r="U20" s="1"/>
      <c r="V20" s="1"/>
      <c r="W20" s="1"/>
      <c r="X20" s="1"/>
      <c r="Y20" s="1"/>
      <c r="Z20" s="1"/>
    </row>
    <row r="21" spans="1:26">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sheetData>
  <mergeCells count="3">
    <mergeCell ref="C1:G1"/>
    <mergeCell ref="C2:G2"/>
    <mergeCell ref="C18:G20"/>
  </mergeCells>
  <conditionalFormatting sqref="D12:G15">
    <cfRule type="containsText" dxfId="0" priority="1" operator="containsText" text="FAIL"/>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Summary</vt:lpstr>
      <vt:lpstr>Budget Detail</vt:lpstr>
      <vt:lpstr>Assumptions</vt:lpstr>
      <vt:lpstr>Checks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Gary B. Haley</dc:creator>
  <cp:lastModifiedBy>Gary B. Haley</cp:lastModifiedBy>
  <dcterms:created xsi:type="dcterms:W3CDTF">2026-09-10T00:59:48Z</dcterms:created>
  <dcterms:modified xsi:type="dcterms:W3CDTF">2026-09-10T00:59:48Z</dcterms:modified>
</cp:coreProperties>
</file>